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125" tabRatio="610" activeTab="8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  <sheet name="表九" sheetId="9" r:id="rId9"/>
    <sheet name="表十" sheetId="10" r:id="rId10"/>
    <sheet name="Sheet1" sheetId="11" r:id="rId11"/>
  </sheets>
  <definedNames>
    <definedName name="_xlnm.Print_Area" localSheetId="7">'表八'!$A$1:$J$17</definedName>
    <definedName name="_xlnm.Print_Area" localSheetId="1">'表二'!$A$1:$N$29</definedName>
    <definedName name="_xlnm.Print_Area" localSheetId="5">'表六'!$B$1:$K$17</definedName>
    <definedName name="_xlnm.Print_Area" localSheetId="6">'表七'!$A$1:$K$25</definedName>
    <definedName name="_xlnm.Print_Area" localSheetId="2">'表三'!$A$1:$F$15</definedName>
    <definedName name="_xlnm.Print_Area" localSheetId="3">'表四'!$A$1:$G$35</definedName>
    <definedName name="_xlnm.Print_Area" localSheetId="4">'表五'!$A$1:$I$18</definedName>
    <definedName name="_xlnm.Print_Area" localSheetId="0">'表一'!$A$1:$I$28</definedName>
  </definedNames>
  <calcPr fullCalcOnLoad="1"/>
</workbook>
</file>

<file path=xl/sharedStrings.xml><?xml version="1.0" encoding="utf-8"?>
<sst xmlns="http://schemas.openxmlformats.org/spreadsheetml/2006/main" count="542" uniqueCount="278">
  <si>
    <t>2014年6月梅州市外经贸主要经济指标情况表</t>
  </si>
  <si>
    <t>表一</t>
  </si>
  <si>
    <t>金额单位：万美元</t>
  </si>
  <si>
    <t>序号</t>
  </si>
  <si>
    <t>地    区</t>
  </si>
  <si>
    <t>进出口</t>
  </si>
  <si>
    <t>出口</t>
  </si>
  <si>
    <t>进口</t>
  </si>
  <si>
    <t xml:space="preserve">累计 </t>
  </si>
  <si>
    <t>同比±%</t>
  </si>
  <si>
    <t>增幅排名</t>
  </si>
  <si>
    <t>00</t>
  </si>
  <si>
    <t>全市合计</t>
  </si>
  <si>
    <t>01</t>
  </si>
  <si>
    <t>市  直</t>
  </si>
  <si>
    <t>高新区</t>
  </si>
  <si>
    <t>02</t>
  </si>
  <si>
    <t>梅江区</t>
  </si>
  <si>
    <t>04</t>
  </si>
  <si>
    <t>梅县区</t>
  </si>
  <si>
    <t>03</t>
  </si>
  <si>
    <t>兴宁市</t>
  </si>
  <si>
    <t>05</t>
  </si>
  <si>
    <t>平远县</t>
  </si>
  <si>
    <t>06</t>
  </si>
  <si>
    <t>蕉岭县</t>
  </si>
  <si>
    <t>07</t>
  </si>
  <si>
    <t>大埔县</t>
  </si>
  <si>
    <t>08</t>
  </si>
  <si>
    <t>丰顺县</t>
  </si>
  <si>
    <t>09</t>
  </si>
  <si>
    <t>五华县</t>
  </si>
  <si>
    <t>合同外资</t>
  </si>
  <si>
    <t>实际使用外资</t>
  </si>
  <si>
    <r>
      <rPr>
        <sz val="12"/>
        <rFont val="宋体"/>
        <family val="0"/>
      </rPr>
      <t>累计</t>
    </r>
    <r>
      <rPr>
        <sz val="12"/>
        <rFont val="宋体"/>
        <family val="0"/>
      </rPr>
      <t xml:space="preserve"> </t>
    </r>
  </si>
  <si>
    <t>绝对值排名</t>
  </si>
  <si>
    <t xml:space="preserve"> </t>
  </si>
  <si>
    <r>
      <rPr>
        <b/>
        <sz val="20"/>
        <rFont val="Times New Roman"/>
        <family val="1"/>
      </rPr>
      <t>2014</t>
    </r>
    <r>
      <rPr>
        <b/>
        <sz val="20"/>
        <rFont val="宋体"/>
        <family val="0"/>
      </rPr>
      <t>年梅州市外贸进出口分月情况表</t>
    </r>
  </si>
  <si>
    <t>表二</t>
  </si>
  <si>
    <t>金额单位:万美元</t>
  </si>
  <si>
    <t>月份</t>
  </si>
  <si>
    <t>当       月</t>
  </si>
  <si>
    <t>累                   计</t>
  </si>
  <si>
    <t>类别</t>
  </si>
  <si>
    <t>合    计</t>
  </si>
  <si>
    <t>一般贸易</t>
  </si>
  <si>
    <t>加工贸易</t>
  </si>
  <si>
    <t>金额</t>
  </si>
  <si>
    <r>
      <rPr>
        <b/>
        <sz val="12"/>
        <color indexed="8"/>
        <rFont val="宋体"/>
        <family val="0"/>
      </rPr>
      <t>增减</t>
    </r>
    <r>
      <rPr>
        <b/>
        <sz val="12"/>
        <color indexed="8"/>
        <rFont val="Times New Roman"/>
        <family val="1"/>
      </rPr>
      <t>%</t>
    </r>
  </si>
  <si>
    <r>
      <rPr>
        <b/>
        <sz val="12"/>
        <rFont val="宋体"/>
        <family val="0"/>
      </rPr>
      <t>增减</t>
    </r>
    <r>
      <rPr>
        <b/>
        <sz val="12"/>
        <rFont val="Times New Roman"/>
        <family val="1"/>
      </rPr>
      <t>%</t>
    </r>
  </si>
  <si>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月</t>
    </r>
  </si>
  <si>
    <t>10965</t>
  </si>
  <si>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月</t>
    </r>
  </si>
  <si>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月</t>
    </r>
  </si>
  <si>
    <t>出</t>
  </si>
  <si>
    <r>
      <rPr>
        <sz val="12"/>
        <rFont val="Times New Roman"/>
        <family val="1"/>
      </rPr>
      <t>4</t>
    </r>
    <r>
      <rPr>
        <sz val="12"/>
        <rFont val="宋体"/>
        <family val="0"/>
      </rPr>
      <t>月</t>
    </r>
  </si>
  <si>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0"/>
      </rPr>
      <t>月</t>
    </r>
  </si>
  <si>
    <t>2708</t>
  </si>
  <si>
    <t>13167</t>
  </si>
  <si>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0"/>
      </rPr>
      <t>月</t>
    </r>
  </si>
  <si>
    <r>
      <rPr>
        <sz val="12"/>
        <color indexed="8"/>
        <rFont val="Times New Roman"/>
        <family val="1"/>
      </rPr>
      <t>7</t>
    </r>
    <r>
      <rPr>
        <sz val="12"/>
        <color indexed="8"/>
        <rFont val="宋体"/>
        <family val="0"/>
      </rPr>
      <t>月</t>
    </r>
  </si>
  <si>
    <t>口</t>
  </si>
  <si>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</si>
  <si>
    <r>
      <rPr>
        <sz val="12"/>
        <color indexed="8"/>
        <rFont val="Times New Roman"/>
        <family val="1"/>
      </rPr>
      <t>9</t>
    </r>
    <r>
      <rPr>
        <sz val="12"/>
        <color indexed="8"/>
        <rFont val="宋体"/>
        <family val="0"/>
      </rPr>
      <t>月</t>
    </r>
  </si>
  <si>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月</t>
    </r>
  </si>
  <si>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0"/>
      </rPr>
      <t>月</t>
    </r>
  </si>
  <si>
    <r>
      <rPr>
        <sz val="12"/>
        <color indexed="8"/>
        <rFont val="Times New Roman"/>
        <family val="1"/>
      </rPr>
      <t>12</t>
    </r>
    <r>
      <rPr>
        <sz val="12"/>
        <color indexed="8"/>
        <rFont val="宋体"/>
        <family val="0"/>
      </rPr>
      <t>月</t>
    </r>
  </si>
  <si>
    <t>进</t>
  </si>
  <si>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</si>
  <si>
    <t>企业编码</t>
  </si>
  <si>
    <t>企业名称</t>
  </si>
  <si>
    <t>贸易方式</t>
  </si>
  <si>
    <t>当年金额</t>
  </si>
  <si>
    <t>基期金额</t>
  </si>
  <si>
    <r>
      <rPr>
        <b/>
        <sz val="10"/>
        <rFont val="宋体"/>
        <family val="0"/>
      </rPr>
      <t>金额</t>
    </r>
    <r>
      <rPr>
        <b/>
        <sz val="10"/>
        <rFont val="Times New Roman"/>
        <family val="1"/>
      </rPr>
      <t>±</t>
    </r>
    <r>
      <rPr>
        <b/>
        <sz val="10"/>
        <rFont val="宋体"/>
        <family val="0"/>
      </rPr>
      <t>%</t>
    </r>
  </si>
  <si>
    <t>全市全部企业</t>
  </si>
  <si>
    <t xml:space="preserve">  合计</t>
  </si>
  <si>
    <t>进料加工贸易</t>
  </si>
  <si>
    <t>来料加工装配贸易</t>
  </si>
  <si>
    <t>2014年6月梅州市进出口经营主体结构情况表</t>
  </si>
  <si>
    <t>表三</t>
  </si>
  <si>
    <t>企  业  性  质</t>
  </si>
  <si>
    <t>当月数</t>
  </si>
  <si>
    <t>本期累计</t>
  </si>
  <si>
    <t>去年同期累计</t>
  </si>
  <si>
    <t>比去年同期增减%</t>
  </si>
  <si>
    <t>比重％</t>
  </si>
  <si>
    <t>全市进出口总值</t>
  </si>
  <si>
    <t>一、全市出口总值</t>
  </si>
  <si>
    <t>1、国有企业出口</t>
  </si>
  <si>
    <t>2、三资企业出口</t>
  </si>
  <si>
    <t>3、集体企业出口</t>
  </si>
  <si>
    <t>4、私营企业出口</t>
  </si>
  <si>
    <t>5、其它企业出口</t>
  </si>
  <si>
    <t>二、全市进口总值</t>
  </si>
  <si>
    <t>1、国有企业进口</t>
  </si>
  <si>
    <t>2、三资企业进口</t>
  </si>
  <si>
    <t>3、私营企业进口</t>
  </si>
  <si>
    <t>2014年6月梅州市各县（市、区）进出口预期目标完成情况表</t>
  </si>
  <si>
    <t>表四</t>
  </si>
  <si>
    <t>金额单位: 万美元</t>
  </si>
  <si>
    <t>预期目标</t>
  </si>
  <si>
    <t>当 月 数</t>
  </si>
  <si>
    <t>完成预期目标％</t>
  </si>
  <si>
    <t>市    直</t>
  </si>
  <si>
    <t>梅 江 区</t>
  </si>
  <si>
    <t>梅 县 区</t>
  </si>
  <si>
    <t>兴 宁 市</t>
  </si>
  <si>
    <t>平 远 县</t>
  </si>
  <si>
    <t>蕉 岭 县</t>
  </si>
  <si>
    <t>大 埔 县</t>
  </si>
  <si>
    <t>丰 顺 县</t>
  </si>
  <si>
    <t>五 华 县</t>
  </si>
  <si>
    <t>全市出口总值</t>
  </si>
  <si>
    <t>全市进口总值</t>
  </si>
  <si>
    <t>2014年6月梅州市主要商品进出口情况表</t>
  </si>
  <si>
    <t>表五</t>
  </si>
  <si>
    <t>出口商品名称</t>
  </si>
  <si>
    <t>6月份出口</t>
  </si>
  <si>
    <t>1-6月份出口</t>
  </si>
  <si>
    <t>占出口总额％</t>
  </si>
  <si>
    <t>当  月</t>
  </si>
  <si>
    <t>去年同期</t>
  </si>
  <si>
    <t>增减％</t>
  </si>
  <si>
    <t>本年累计</t>
  </si>
  <si>
    <t>机电产品</t>
  </si>
  <si>
    <t>陶瓷产品</t>
  </si>
  <si>
    <t>家具</t>
  </si>
  <si>
    <t>橡胶制品</t>
  </si>
  <si>
    <t>工艺品</t>
  </si>
  <si>
    <t>五大主要商品出口合计</t>
  </si>
  <si>
    <t>进口商品名称</t>
  </si>
  <si>
    <t>6月份进口</t>
  </si>
  <si>
    <t>1-6月份进口</t>
  </si>
  <si>
    <t>占进口总额％</t>
  </si>
  <si>
    <t>电机、电气</t>
  </si>
  <si>
    <t>橡胶及其制品</t>
  </si>
  <si>
    <t>塑料及其制品</t>
  </si>
  <si>
    <t>机械器具及其制品</t>
  </si>
  <si>
    <t>钟表及其制品</t>
  </si>
  <si>
    <t>五大主要商品进口合计</t>
  </si>
  <si>
    <t>2014年6月梅州市主要进出口市场情况表</t>
  </si>
  <si>
    <t>表六</t>
  </si>
  <si>
    <t>市场类别</t>
  </si>
  <si>
    <t>国别（地区）</t>
  </si>
  <si>
    <t>进出口合计</t>
  </si>
  <si>
    <t>出口合计</t>
  </si>
  <si>
    <t>进口合计</t>
  </si>
  <si>
    <t>累计金额</t>
  </si>
  <si>
    <t>增减%</t>
  </si>
  <si>
    <t>传</t>
  </si>
  <si>
    <t>美国</t>
  </si>
  <si>
    <t>统</t>
  </si>
  <si>
    <t>香港</t>
  </si>
  <si>
    <t>市</t>
  </si>
  <si>
    <t>欧盟</t>
  </si>
  <si>
    <t>场</t>
  </si>
  <si>
    <t>日本</t>
  </si>
  <si>
    <t>东南亚联盟</t>
  </si>
  <si>
    <t>中东国家</t>
  </si>
  <si>
    <t>新</t>
  </si>
  <si>
    <t xml:space="preserve">  拉丁美洲</t>
  </si>
  <si>
    <t>兴</t>
  </si>
  <si>
    <t xml:space="preserve">  非洲</t>
  </si>
  <si>
    <t>韩国</t>
  </si>
  <si>
    <t xml:space="preserve">  台湾</t>
  </si>
  <si>
    <t>印度</t>
  </si>
  <si>
    <t xml:space="preserve">  其他</t>
  </si>
  <si>
    <r>
      <rPr>
        <sz val="12"/>
        <rFont val="宋体"/>
        <family val="0"/>
      </rPr>
      <t>增减</t>
    </r>
    <r>
      <rPr>
        <sz val="12"/>
        <rFont val="Times New Roman"/>
        <family val="1"/>
      </rPr>
      <t>%</t>
    </r>
  </si>
  <si>
    <t>进出口1</t>
  </si>
  <si>
    <t>进出口2</t>
  </si>
  <si>
    <t>出口1</t>
  </si>
  <si>
    <t>出口2</t>
  </si>
  <si>
    <r>
      <rPr>
        <sz val="12"/>
        <color indexed="8"/>
        <rFont val="宋体"/>
        <family val="0"/>
      </rPr>
      <t>增减</t>
    </r>
    <r>
      <rPr>
        <sz val="12"/>
        <color indexed="8"/>
        <rFont val="Times New Roman"/>
        <family val="1"/>
      </rPr>
      <t>%</t>
    </r>
  </si>
  <si>
    <t>进口1</t>
  </si>
  <si>
    <t>进口2</t>
  </si>
  <si>
    <t>传统市场</t>
  </si>
  <si>
    <t>港澳</t>
  </si>
  <si>
    <t>新兴市场</t>
  </si>
  <si>
    <t>2014年6月40家外贸骨干企业进出口情况表</t>
  </si>
  <si>
    <t xml:space="preserve">  表七</t>
  </si>
  <si>
    <t>累计数</t>
  </si>
  <si>
    <t>比增%</t>
  </si>
  <si>
    <t>卡莱（梅州）橡胶制品有限公司</t>
  </si>
  <si>
    <t>梅州粤森源贸易有限公司</t>
  </si>
  <si>
    <t>梅县线艺通信公司（含线艺科技）</t>
  </si>
  <si>
    <t>绮莉针织（兴宁）有限公司</t>
  </si>
  <si>
    <t>丰顺县培英电声有限公司</t>
  </si>
  <si>
    <t>梅州新马陶瓷股份有限公司</t>
  </si>
  <si>
    <t>梅州市汇胜木制品有限公司</t>
  </si>
  <si>
    <t>兴宁新球工艺制品有限公司</t>
  </si>
  <si>
    <t>博敏电子股份有限公司</t>
  </si>
  <si>
    <t>梅州市裕丰陶瓷有限公司</t>
  </si>
  <si>
    <t>广东辉胜达电器股份有限公司</t>
  </si>
  <si>
    <t>梅州市锦芳工艺有限公司</t>
  </si>
  <si>
    <t>旺兴达（丰顺）电子有限公司</t>
  </si>
  <si>
    <t>兴宁兴盛玩具有限公司</t>
  </si>
  <si>
    <t>广东裕源织造有限公司</t>
  </si>
  <si>
    <t>五华县永艺餐具制造有限公司</t>
  </si>
  <si>
    <t>BPW(梅州)车轴有限公司</t>
  </si>
  <si>
    <t>大埔县富大陶瓷有限公司</t>
  </si>
  <si>
    <t>梅州市联顺昌贸易有限公司</t>
  </si>
  <si>
    <t>蕉岭县洋臣木业制品有限公司</t>
  </si>
  <si>
    <t>梅州市志浩电子科技有限公司</t>
  </si>
  <si>
    <t>广东省兴宁市万通工艺有限公司</t>
  </si>
  <si>
    <t>丰顺鑫和进出口有限公司</t>
  </si>
  <si>
    <t>梅州亚力盛电子有限公司</t>
  </si>
  <si>
    <t>广东健和公司（含创盛、飞吉）</t>
  </si>
  <si>
    <t>凸版艺彩印刷（梅州）有限公司</t>
  </si>
  <si>
    <t>丰顺泰昌电声元件有限公司</t>
  </si>
  <si>
    <t>梅州宏丰工艺品有限公司</t>
  </si>
  <si>
    <t>平远友邦木业有限公司</t>
  </si>
  <si>
    <t>平远创新木制品有限公司</t>
  </si>
  <si>
    <t>广东宝丰陶瓷科技发展股份有限公司</t>
  </si>
  <si>
    <t>梅州峰联陶瓷有限公司</t>
  </si>
  <si>
    <t>梅州仕达木业有限公司</t>
  </si>
  <si>
    <t>梅州国威电子有限公司</t>
  </si>
  <si>
    <t>梅州市怡泰工贸有限公司</t>
  </si>
  <si>
    <t>广东赛翡蓝宝石科技有限公司</t>
  </si>
  <si>
    <t>丰顺县祥旭家具有限公司</t>
  </si>
  <si>
    <t>平远县光明木制品有限公司</t>
  </si>
  <si>
    <t>业广利电子（梅州）有限公司</t>
  </si>
  <si>
    <t>梅州市广汇贸易有限公司</t>
  </si>
  <si>
    <t xml:space="preserve">      合               计</t>
  </si>
  <si>
    <t>2014年6月梅州市外商投资统计分析表</t>
  </si>
  <si>
    <t>表八</t>
  </si>
  <si>
    <t>利用外资方式</t>
  </si>
  <si>
    <t>批  准  利  用  外  资</t>
  </si>
  <si>
    <t>实 际 使 用
 外 资 金 额</t>
  </si>
  <si>
    <t>项目数（家）</t>
  </si>
  <si>
    <t>合同外资金额</t>
  </si>
  <si>
    <t xml:space="preserve">当月数  </t>
  </si>
  <si>
    <t>比上年
同期±%</t>
  </si>
  <si>
    <t xml:space="preserve">    合   计</t>
  </si>
  <si>
    <t>一、外商直接投资</t>
  </si>
  <si>
    <t>中外合资企业</t>
  </si>
  <si>
    <t>中外合作企业</t>
  </si>
  <si>
    <t>外资企业</t>
  </si>
  <si>
    <t>外商投资股份制</t>
  </si>
  <si>
    <t>二、外商其它投资</t>
  </si>
  <si>
    <t>国际租赁</t>
  </si>
  <si>
    <t>补偿贸易</t>
  </si>
  <si>
    <t>加工装配</t>
  </si>
  <si>
    <t>2014年6月梅州市各县（市、区）外商直接投资预期目标完成情况表</t>
  </si>
  <si>
    <t>表九</t>
  </si>
  <si>
    <t xml:space="preserve">         类别       地区</t>
  </si>
  <si>
    <t>本 期
累 计</t>
  </si>
  <si>
    <t>完成预期目标%</t>
  </si>
  <si>
    <t>合   计</t>
  </si>
  <si>
    <t>2014年6月梅州市利用外商直接投资主要国别（地区）、行业分析表</t>
  </si>
  <si>
    <t>表十</t>
  </si>
  <si>
    <t xml:space="preserve">金额单位：万美元   </t>
  </si>
  <si>
    <t>类  别</t>
  </si>
  <si>
    <t>项目（企业）数</t>
  </si>
  <si>
    <t>实际使用外资金额</t>
  </si>
  <si>
    <t>同比+-%</t>
  </si>
  <si>
    <t>国别    （地区）</t>
  </si>
  <si>
    <t>合  计</t>
  </si>
  <si>
    <t>1、香港</t>
  </si>
  <si>
    <t>2、台湾省</t>
  </si>
  <si>
    <t>3、澳门</t>
  </si>
  <si>
    <t>4、泰国</t>
  </si>
  <si>
    <t>5、韩国</t>
  </si>
  <si>
    <t>6、日本</t>
  </si>
  <si>
    <t>7、德国</t>
  </si>
  <si>
    <t>8、英属维尔京群岛</t>
  </si>
  <si>
    <t>9、澳大利亚</t>
  </si>
  <si>
    <t>10、其他</t>
  </si>
  <si>
    <t>行业</t>
  </si>
  <si>
    <t>1、农、林、牧、渔业</t>
  </si>
  <si>
    <t>2、采矿业</t>
  </si>
  <si>
    <t>3、制造业</t>
  </si>
  <si>
    <t>4、房地产业</t>
  </si>
  <si>
    <t>5、建筑业</t>
  </si>
  <si>
    <t>6、交通运输仓储业</t>
  </si>
  <si>
    <t>7、批发零售业</t>
  </si>
  <si>
    <t>8、住宿和餐饮业</t>
  </si>
  <si>
    <t>9、租赁和商务服务业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</si>
</sst>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_);[Red]\(0.0\)"/>
    <numFmt numFmtId="180" formatCode="0_);[Red]\(0\)"/>
    <numFmt numFmtId="181" formatCode="#,##0_ "/>
    <numFmt numFmtId="182" formatCode="0;[Red]0"/>
    <numFmt numFmtId="183" formatCode="#,##0.0_ "/>
  </numFmts>
  <fonts count="69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8"/>
      <name val="黑体"/>
      <family val="0"/>
    </font>
    <font>
      <sz val="12"/>
      <name val="黑体"/>
      <family val="0"/>
    </font>
    <font>
      <b/>
      <sz val="12"/>
      <name val="黑体"/>
      <family val="0"/>
    </font>
    <font>
      <sz val="14"/>
      <name val="宋体"/>
      <family val="0"/>
    </font>
    <font>
      <sz val="14"/>
      <name val="Times New Roman"/>
      <family val="1"/>
    </font>
    <font>
      <b/>
      <sz val="14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黑体"/>
      <family val="0"/>
    </font>
    <font>
      <sz val="14"/>
      <color indexed="8"/>
      <name val="黑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2"/>
      <color indexed="8"/>
      <name val="黑体"/>
      <family val="0"/>
    </font>
    <font>
      <b/>
      <sz val="12"/>
      <color indexed="8"/>
      <name val="宋体"/>
      <family val="0"/>
    </font>
    <font>
      <sz val="20"/>
      <name val="宋体"/>
      <family val="0"/>
    </font>
    <font>
      <sz val="16"/>
      <name val="宋体"/>
      <family val="0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宋体"/>
      <family val="0"/>
    </font>
    <font>
      <sz val="10"/>
      <name val="Arial"/>
      <family val="2"/>
    </font>
    <font>
      <sz val="8"/>
      <name val="宋体"/>
      <family val="0"/>
    </font>
    <font>
      <sz val="16"/>
      <name val="黑体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medium"/>
      <top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1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>
      <alignment horizontal="center" vertical="center" wrapText="1"/>
      <protection/>
    </xf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59" fillId="21" borderId="0" applyNumberFormat="0" applyBorder="0" applyAlignment="0" applyProtection="0"/>
    <xf numFmtId="0" fontId="6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2" borderId="5" applyNumberFormat="0" applyAlignment="0" applyProtection="0"/>
    <xf numFmtId="0" fontId="62" fillId="23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22" borderId="8" applyNumberFormat="0" applyAlignment="0" applyProtection="0"/>
    <xf numFmtId="0" fontId="68" fillId="31" borderId="5" applyNumberFormat="0" applyAlignment="0" applyProtection="0"/>
    <xf numFmtId="0" fontId="0" fillId="32" borderId="9" applyNumberFormat="0" applyFont="0" applyAlignment="0" applyProtection="0"/>
  </cellStyleXfs>
  <cellXfs count="54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99" applyFont="1" applyFill="1" applyBorder="1" applyAlignment="1">
      <alignment horizontal="center" vertical="center" wrapText="1"/>
      <protection/>
    </xf>
    <xf numFmtId="0" fontId="2" fillId="0" borderId="11" xfId="99" applyFont="1" applyFill="1" applyBorder="1" applyAlignment="1">
      <alignment horizontal="center" vertical="center"/>
      <protection/>
    </xf>
    <xf numFmtId="176" fontId="2" fillId="0" borderId="11" xfId="99" applyNumberFormat="1" applyFont="1" applyFill="1" applyBorder="1" applyAlignment="1">
      <alignment horizontal="center" vertical="center"/>
      <protection/>
    </xf>
    <xf numFmtId="0" fontId="2" fillId="0" borderId="11" xfId="99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99" applyFont="1" applyBorder="1" applyAlignment="1">
      <alignment horizontal="center" vertical="center"/>
      <protection/>
    </xf>
    <xf numFmtId="176" fontId="2" fillId="0" borderId="10" xfId="99" applyNumberFormat="1" applyFont="1" applyBorder="1" applyAlignment="1">
      <alignment horizontal="center" vertical="center"/>
      <protection/>
    </xf>
    <xf numFmtId="0" fontId="2" fillId="0" borderId="11" xfId="99" applyFont="1" applyBorder="1" applyAlignment="1">
      <alignment horizontal="left" vertical="center" wrapText="1"/>
      <protection/>
    </xf>
    <xf numFmtId="0" fontId="2" fillId="0" borderId="11" xfId="99" applyFont="1" applyBorder="1" applyAlignment="1">
      <alignment horizontal="center" vertical="center"/>
      <protection/>
    </xf>
    <xf numFmtId="176" fontId="2" fillId="0" borderId="11" xfId="99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99" applyFont="1" applyBorder="1" applyAlignment="1">
      <alignment horizontal="center" vertical="center"/>
      <protection/>
    </xf>
    <xf numFmtId="176" fontId="2" fillId="0" borderId="13" xfId="99" applyNumberFormat="1" applyFont="1" applyBorder="1" applyAlignment="1">
      <alignment horizontal="center" vertical="center"/>
      <protection/>
    </xf>
    <xf numFmtId="0" fontId="3" fillId="0" borderId="14" xfId="99" applyFont="1" applyFill="1" applyBorder="1" applyAlignment="1">
      <alignment horizontal="center" vertical="center" wrapText="1"/>
      <protection/>
    </xf>
    <xf numFmtId="176" fontId="2" fillId="0" borderId="14" xfId="99" applyNumberFormat="1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176" fontId="2" fillId="0" borderId="16" xfId="99" applyNumberFormat="1" applyFont="1" applyBorder="1" applyAlignment="1">
      <alignment horizontal="center" vertical="center"/>
      <protection/>
    </xf>
    <xf numFmtId="176" fontId="2" fillId="0" borderId="14" xfId="99" applyNumberFormat="1" applyFont="1" applyBorder="1" applyAlignment="1">
      <alignment horizontal="center" vertical="center"/>
      <protection/>
    </xf>
    <xf numFmtId="176" fontId="2" fillId="0" borderId="17" xfId="99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" fillId="0" borderId="0" xfId="34" applyFont="1" applyAlignment="1">
      <alignment horizontal="center" vertical="center" wrapText="1"/>
      <protection/>
    </xf>
    <xf numFmtId="0" fontId="5" fillId="0" borderId="0" xfId="34" applyFont="1" applyFill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 wrapText="1"/>
    </xf>
    <xf numFmtId="176" fontId="0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57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11" fillId="0" borderId="14" xfId="0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45" applyFont="1" applyBorder="1" applyAlignment="1">
      <alignment/>
      <protection/>
    </xf>
    <xf numFmtId="0" fontId="2" fillId="0" borderId="0" xfId="45" applyFont="1" applyAlignment="1">
      <alignment horizontal="right"/>
      <protection/>
    </xf>
    <xf numFmtId="0" fontId="3" fillId="0" borderId="21" xfId="45" applyFont="1" applyBorder="1" applyAlignment="1">
      <alignment horizontal="center"/>
      <protection/>
    </xf>
    <xf numFmtId="0" fontId="3" fillId="0" borderId="10" xfId="45" applyFont="1" applyBorder="1" applyAlignment="1">
      <alignment horizontal="center"/>
      <protection/>
    </xf>
    <xf numFmtId="0" fontId="3" fillId="0" borderId="22" xfId="45" applyFont="1" applyBorder="1" applyAlignment="1">
      <alignment horizontal="center"/>
      <protection/>
    </xf>
    <xf numFmtId="0" fontId="3" fillId="0" borderId="23" xfId="45" applyFont="1" applyBorder="1" applyAlignment="1">
      <alignment horizontal="center"/>
      <protection/>
    </xf>
    <xf numFmtId="0" fontId="3" fillId="0" borderId="24" xfId="45" applyFont="1" applyBorder="1" applyAlignment="1">
      <alignment horizontal="center"/>
      <protection/>
    </xf>
    <xf numFmtId="0" fontId="3" fillId="0" borderId="19" xfId="45" applyFont="1" applyBorder="1" applyAlignment="1">
      <alignment horizontal="center"/>
      <protection/>
    </xf>
    <xf numFmtId="0" fontId="2" fillId="0" borderId="11" xfId="45" applyFont="1" applyBorder="1" applyAlignment="1">
      <alignment/>
      <protection/>
    </xf>
    <xf numFmtId="0" fontId="0" fillId="0" borderId="11" xfId="0" applyBorder="1" applyAlignment="1">
      <alignment horizontal="right"/>
    </xf>
    <xf numFmtId="177" fontId="2" fillId="0" borderId="11" xfId="45" applyNumberFormat="1" applyFont="1" applyBorder="1" applyAlignment="1">
      <alignment horizontal="right"/>
      <protection/>
    </xf>
    <xf numFmtId="176" fontId="2" fillId="0" borderId="25" xfId="45" applyNumberFormat="1" applyFont="1" applyBorder="1" applyAlignment="1">
      <alignment/>
      <protection/>
    </xf>
    <xf numFmtId="178" fontId="2" fillId="0" borderId="26" xfId="45" applyNumberFormat="1" applyFont="1" applyBorder="1" applyAlignment="1">
      <alignment/>
      <protection/>
    </xf>
    <xf numFmtId="0" fontId="3" fillId="0" borderId="18" xfId="45" applyFont="1" applyBorder="1" applyAlignment="1">
      <alignment horizontal="center"/>
      <protection/>
    </xf>
    <xf numFmtId="0" fontId="2" fillId="0" borderId="11" xfId="45" applyFont="1" applyBorder="1" applyAlignment="1">
      <alignment wrapText="1"/>
      <protection/>
    </xf>
    <xf numFmtId="177" fontId="0" fillId="0" borderId="0" xfId="0" applyNumberFormat="1" applyFont="1" applyAlignment="1">
      <alignment/>
    </xf>
    <xf numFmtId="176" fontId="2" fillId="0" borderId="25" xfId="45" applyNumberFormat="1" applyFont="1" applyBorder="1" applyAlignment="1">
      <alignment horizontal="right"/>
      <protection/>
    </xf>
    <xf numFmtId="177" fontId="0" fillId="0" borderId="0" xfId="53" applyNumberFormat="1" applyFont="1" applyAlignment="1">
      <alignment/>
      <protection/>
    </xf>
    <xf numFmtId="0" fontId="3" fillId="0" borderId="27" xfId="45" applyFont="1" applyBorder="1" applyAlignment="1">
      <alignment horizontal="center"/>
      <protection/>
    </xf>
    <xf numFmtId="0" fontId="2" fillId="0" borderId="12" xfId="45" applyFont="1" applyBorder="1" applyAlignment="1">
      <alignment/>
      <protection/>
    </xf>
    <xf numFmtId="177" fontId="2" fillId="0" borderId="12" xfId="45" applyNumberFormat="1" applyFont="1" applyBorder="1" applyAlignment="1">
      <alignment horizontal="right"/>
      <protection/>
    </xf>
    <xf numFmtId="176" fontId="2" fillId="0" borderId="28" xfId="45" applyNumberFormat="1" applyFont="1" applyBorder="1" applyAlignment="1">
      <alignment/>
      <protection/>
    </xf>
    <xf numFmtId="178" fontId="2" fillId="0" borderId="29" xfId="45" applyNumberFormat="1" applyFont="1" applyBorder="1" applyAlignment="1">
      <alignment/>
      <protection/>
    </xf>
    <xf numFmtId="0" fontId="3" fillId="0" borderId="30" xfId="45" applyFont="1" applyBorder="1" applyAlignment="1">
      <alignment horizontal="center"/>
      <protection/>
    </xf>
    <xf numFmtId="177" fontId="0" fillId="0" borderId="0" xfId="0" applyNumberFormat="1" applyAlignment="1">
      <alignment horizontal="right"/>
    </xf>
    <xf numFmtId="177" fontId="0" fillId="0" borderId="0" xfId="0" applyNumberFormat="1" applyAlignment="1">
      <alignment/>
    </xf>
    <xf numFmtId="0" fontId="3" fillId="0" borderId="16" xfId="45" applyFont="1" applyBorder="1" applyAlignment="1">
      <alignment horizontal="center"/>
      <protection/>
    </xf>
    <xf numFmtId="177" fontId="2" fillId="0" borderId="11" xfId="68" applyNumberFormat="1" applyFont="1" applyBorder="1" applyAlignment="1">
      <alignment horizontal="right"/>
      <protection/>
    </xf>
    <xf numFmtId="176" fontId="2" fillId="0" borderId="14" xfId="45" applyNumberFormat="1" applyFont="1" applyBorder="1" applyAlignment="1">
      <alignment/>
      <protection/>
    </xf>
    <xf numFmtId="177" fontId="2" fillId="0" borderId="11" xfId="69" applyNumberFormat="1" applyFont="1" applyBorder="1" applyAlignment="1">
      <alignment horizontal="right"/>
      <protection/>
    </xf>
    <xf numFmtId="177" fontId="2" fillId="0" borderId="11" xfId="73" applyNumberFormat="1" applyFont="1" applyBorder="1" applyAlignment="1">
      <alignment horizontal="right"/>
      <protection/>
    </xf>
    <xf numFmtId="177" fontId="2" fillId="0" borderId="11" xfId="66" applyNumberFormat="1" applyFont="1" applyBorder="1" applyAlignment="1">
      <alignment horizontal="right"/>
      <protection/>
    </xf>
    <xf numFmtId="177" fontId="2" fillId="0" borderId="11" xfId="63" applyNumberFormat="1" applyFont="1" applyBorder="1" applyAlignment="1">
      <alignment horizontal="right"/>
      <protection/>
    </xf>
    <xf numFmtId="177" fontId="2" fillId="0" borderId="11" xfId="79" applyNumberFormat="1" applyFont="1" applyBorder="1" applyAlignment="1">
      <alignment horizontal="right"/>
      <protection/>
    </xf>
    <xf numFmtId="177" fontId="2" fillId="0" borderId="11" xfId="76" applyNumberFormat="1" applyFont="1" applyBorder="1" applyAlignment="1">
      <alignment horizontal="right"/>
      <protection/>
    </xf>
    <xf numFmtId="177" fontId="2" fillId="0" borderId="11" xfId="74" applyNumberFormat="1" applyFont="1" applyBorder="1" applyAlignment="1">
      <alignment horizontal="right"/>
      <protection/>
    </xf>
    <xf numFmtId="177" fontId="2" fillId="0" borderId="11" xfId="77" applyNumberFormat="1" applyFont="1" applyBorder="1" applyAlignment="1">
      <alignment horizontal="right"/>
      <protection/>
    </xf>
    <xf numFmtId="177" fontId="2" fillId="0" borderId="11" xfId="80" applyNumberFormat="1" applyFont="1" applyBorder="1" applyAlignment="1">
      <alignment horizontal="right"/>
      <protection/>
    </xf>
    <xf numFmtId="177" fontId="2" fillId="0" borderId="11" xfId="59" applyNumberFormat="1" applyFont="1" applyBorder="1" applyAlignment="1">
      <alignment horizontal="right"/>
      <protection/>
    </xf>
    <xf numFmtId="177" fontId="2" fillId="0" borderId="11" xfId="81" applyNumberFormat="1" applyFont="1" applyBorder="1" applyAlignment="1">
      <alignment horizontal="right"/>
      <protection/>
    </xf>
    <xf numFmtId="177" fontId="2" fillId="0" borderId="11" xfId="83" applyNumberFormat="1" applyFont="1" applyBorder="1" applyAlignment="1">
      <alignment horizontal="right"/>
      <protection/>
    </xf>
    <xf numFmtId="177" fontId="2" fillId="0" borderId="11" xfId="85" applyNumberFormat="1" applyFont="1" applyBorder="1" applyAlignment="1">
      <alignment horizontal="right"/>
      <protection/>
    </xf>
    <xf numFmtId="177" fontId="2" fillId="0" borderId="11" xfId="78" applyNumberFormat="1" applyFont="1" applyBorder="1" applyAlignment="1">
      <alignment horizontal="right"/>
      <protection/>
    </xf>
    <xf numFmtId="177" fontId="2" fillId="0" borderId="11" xfId="87" applyNumberFormat="1" applyFont="1" applyBorder="1" applyAlignment="1">
      <alignment horizontal="right"/>
      <protection/>
    </xf>
    <xf numFmtId="176" fontId="2" fillId="0" borderId="15" xfId="45" applyNumberFormat="1" applyFont="1" applyBorder="1" applyAlignment="1">
      <alignment/>
      <protection/>
    </xf>
    <xf numFmtId="177" fontId="0" fillId="0" borderId="13" xfId="0" applyNumberFormat="1" applyBorder="1" applyAlignment="1">
      <alignment horizontal="right"/>
    </xf>
    <xf numFmtId="176" fontId="0" fillId="0" borderId="17" xfId="0" applyNumberForma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9" fontId="16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179" fontId="10" fillId="0" borderId="19" xfId="0" applyNumberFormat="1" applyFont="1" applyFill="1" applyBorder="1" applyAlignment="1">
      <alignment horizontal="right" vertical="center"/>
    </xf>
    <xf numFmtId="180" fontId="8" fillId="0" borderId="11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177" fontId="8" fillId="0" borderId="11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center"/>
    </xf>
    <xf numFmtId="0" fontId="8" fillId="0" borderId="19" xfId="0" applyFont="1" applyBorder="1" applyAlignment="1">
      <alignment horizontal="right" vertical="center"/>
    </xf>
    <xf numFmtId="179" fontId="8" fillId="0" borderId="11" xfId="102" applyNumberFormat="1" applyFont="1" applyBorder="1" applyAlignment="1">
      <alignment horizontal="right" vertical="center"/>
      <protection/>
    </xf>
    <xf numFmtId="179" fontId="8" fillId="0" borderId="11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 horizontal="center"/>
    </xf>
    <xf numFmtId="0" fontId="0" fillId="0" borderId="26" xfId="0" applyBorder="1" applyAlignment="1">
      <alignment/>
    </xf>
    <xf numFmtId="0" fontId="12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8" fillId="0" borderId="27" xfId="0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177" fontId="8" fillId="0" borderId="12" xfId="0" applyNumberFormat="1" applyFont="1" applyBorder="1" applyAlignment="1">
      <alignment horizontal="right" vertical="center"/>
    </xf>
    <xf numFmtId="178" fontId="8" fillId="0" borderId="12" xfId="0" applyNumberFormat="1" applyFont="1" applyBorder="1" applyAlignment="1">
      <alignment horizontal="right" vertical="center"/>
    </xf>
    <xf numFmtId="179" fontId="8" fillId="0" borderId="12" xfId="0" applyNumberFormat="1" applyFont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/>
    </xf>
    <xf numFmtId="177" fontId="8" fillId="0" borderId="11" xfId="0" applyNumberFormat="1" applyFont="1" applyBorder="1" applyAlignment="1">
      <alignment horizontal="right"/>
    </xf>
    <xf numFmtId="0" fontId="8" fillId="0" borderId="27" xfId="0" applyFont="1" applyFill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/>
    </xf>
    <xf numFmtId="177" fontId="8" fillId="0" borderId="12" xfId="0" applyNumberFormat="1" applyFont="1" applyBorder="1" applyAlignment="1">
      <alignment horizontal="right"/>
    </xf>
    <xf numFmtId="0" fontId="13" fillId="0" borderId="31" xfId="0" applyFont="1" applyBorder="1" applyAlignment="1">
      <alignment horizontal="center"/>
    </xf>
    <xf numFmtId="0" fontId="8" fillId="0" borderId="20" xfId="0" applyFont="1" applyFill="1" applyBorder="1" applyAlignment="1">
      <alignment horizontal="right" vertical="center"/>
    </xf>
    <xf numFmtId="180" fontId="8" fillId="0" borderId="13" xfId="0" applyNumberFormat="1" applyFont="1" applyBorder="1" applyAlignment="1">
      <alignment horizontal="right"/>
    </xf>
    <xf numFmtId="176" fontId="8" fillId="0" borderId="13" xfId="0" applyNumberFormat="1" applyFont="1" applyBorder="1" applyAlignment="1">
      <alignment horizontal="right"/>
    </xf>
    <xf numFmtId="179" fontId="8" fillId="0" borderId="13" xfId="102" applyNumberFormat="1" applyFont="1" applyBorder="1" applyAlignment="1">
      <alignment horizontal="right" vertical="center"/>
      <protection/>
    </xf>
    <xf numFmtId="177" fontId="8" fillId="0" borderId="13" xfId="0" applyNumberFormat="1" applyFont="1" applyBorder="1" applyAlignment="1">
      <alignment horizontal="right"/>
    </xf>
    <xf numFmtId="180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179" fontId="0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9" fontId="14" fillId="0" borderId="0" xfId="102" applyNumberFormat="1" applyFont="1" applyBorder="1" applyAlignment="1">
      <alignment horizontal="center" vertical="center"/>
      <protection/>
    </xf>
    <xf numFmtId="177" fontId="8" fillId="0" borderId="0" xfId="0" applyNumberFormat="1" applyFont="1" applyBorder="1" applyAlignment="1">
      <alignment horizontal="center" vertical="center"/>
    </xf>
    <xf numFmtId="179" fontId="8" fillId="0" borderId="0" xfId="102" applyNumberFormat="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177" fontId="0" fillId="0" borderId="11" xfId="0" applyNumberFormat="1" applyFont="1" applyBorder="1" applyAlignment="1">
      <alignment horizontal="center"/>
    </xf>
    <xf numFmtId="176" fontId="0" fillId="0" borderId="11" xfId="0" applyNumberFormat="1" applyFont="1" applyBorder="1" applyAlignment="1">
      <alignment horizontal="center"/>
    </xf>
    <xf numFmtId="177" fontId="0" fillId="0" borderId="11" xfId="0" applyNumberForma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177" fontId="0" fillId="0" borderId="0" xfId="0" applyNumberFormat="1" applyAlignment="1">
      <alignment horizontal="center"/>
    </xf>
    <xf numFmtId="177" fontId="0" fillId="0" borderId="0" xfId="0" applyNumberFormat="1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180" fontId="8" fillId="0" borderId="11" xfId="103" applyNumberFormat="1" applyFont="1" applyBorder="1" applyAlignment="1">
      <alignment horizontal="right" vertical="center"/>
      <protection/>
    </xf>
    <xf numFmtId="179" fontId="8" fillId="0" borderId="14" xfId="0" applyNumberFormat="1" applyFont="1" applyBorder="1" applyAlignment="1">
      <alignment horizontal="right" vertical="center"/>
    </xf>
    <xf numFmtId="180" fontId="8" fillId="0" borderId="12" xfId="0" applyNumberFormat="1" applyFont="1" applyBorder="1" applyAlignment="1">
      <alignment horizontal="right" vertical="center"/>
    </xf>
    <xf numFmtId="181" fontId="8" fillId="0" borderId="11" xfId="0" applyNumberFormat="1" applyFont="1" applyBorder="1" applyAlignment="1">
      <alignment horizontal="right"/>
    </xf>
    <xf numFmtId="181" fontId="8" fillId="0" borderId="28" xfId="0" applyNumberFormat="1" applyFont="1" applyBorder="1" applyAlignment="1">
      <alignment horizontal="right"/>
    </xf>
    <xf numFmtId="180" fontId="8" fillId="0" borderId="32" xfId="0" applyNumberFormat="1" applyFont="1" applyBorder="1" applyAlignment="1">
      <alignment horizontal="right"/>
    </xf>
    <xf numFmtId="179" fontId="8" fillId="0" borderId="17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right"/>
    </xf>
    <xf numFmtId="180" fontId="0" fillId="0" borderId="11" xfId="0" applyNumberFormat="1" applyBorder="1" applyAlignment="1">
      <alignment/>
    </xf>
    <xf numFmtId="180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0" fillId="0" borderId="0" xfId="101" applyAlignment="1">
      <alignment horizontal="center" vertical="center"/>
      <protection/>
    </xf>
    <xf numFmtId="0" fontId="10" fillId="0" borderId="11" xfId="101" applyFont="1" applyBorder="1" applyAlignment="1">
      <alignment horizontal="center" vertical="center"/>
      <protection/>
    </xf>
    <xf numFmtId="0" fontId="8" fillId="0" borderId="19" xfId="101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left" vertical="center"/>
    </xf>
    <xf numFmtId="176" fontId="8" fillId="0" borderId="11" xfId="101" applyNumberFormat="1" applyFont="1" applyBorder="1" applyAlignment="1">
      <alignment horizontal="right" vertical="center"/>
      <protection/>
    </xf>
    <xf numFmtId="0" fontId="8" fillId="0" borderId="19" xfId="100" applyFont="1" applyBorder="1" applyAlignment="1">
      <alignment horizontal="center" vertical="center"/>
      <protection/>
    </xf>
    <xf numFmtId="182" fontId="8" fillId="0" borderId="12" xfId="0" applyNumberFormat="1" applyFont="1" applyBorder="1" applyAlignment="1">
      <alignment horizontal="right" vertical="center"/>
    </xf>
    <xf numFmtId="180" fontId="8" fillId="0" borderId="12" xfId="98" applyNumberFormat="1" applyFont="1" applyBorder="1" applyAlignment="1">
      <alignment horizontal="right" vertical="center"/>
      <protection/>
    </xf>
    <xf numFmtId="0" fontId="10" fillId="0" borderId="11" xfId="101" applyFont="1" applyFill="1" applyBorder="1" applyAlignment="1">
      <alignment horizontal="center" vertical="center"/>
      <protection/>
    </xf>
    <xf numFmtId="0" fontId="8" fillId="0" borderId="19" xfId="100" applyFont="1" applyFill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180" fontId="8" fillId="0" borderId="18" xfId="0" applyNumberFormat="1" applyFont="1" applyBorder="1" applyAlignment="1">
      <alignment vertical="center"/>
    </xf>
    <xf numFmtId="180" fontId="8" fillId="0" borderId="11" xfId="0" applyNumberFormat="1" applyFont="1" applyBorder="1" applyAlignment="1">
      <alignment vertical="center"/>
    </xf>
    <xf numFmtId="176" fontId="8" fillId="0" borderId="11" xfId="101" applyNumberFormat="1" applyFont="1" applyFill="1" applyBorder="1" applyAlignment="1">
      <alignment vertical="center"/>
      <protection/>
    </xf>
    <xf numFmtId="177" fontId="8" fillId="0" borderId="0" xfId="0" applyNumberFormat="1" applyFont="1" applyBorder="1" applyAlignment="1">
      <alignment vertical="center"/>
    </xf>
    <xf numFmtId="177" fontId="8" fillId="0" borderId="11" xfId="0" applyNumberFormat="1" applyFont="1" applyBorder="1" applyAlignment="1">
      <alignment vertical="center"/>
    </xf>
    <xf numFmtId="0" fontId="8" fillId="0" borderId="19" xfId="10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vertical="center"/>
    </xf>
    <xf numFmtId="177" fontId="8" fillId="0" borderId="33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176" fontId="8" fillId="0" borderId="13" xfId="101" applyNumberFormat="1" applyFont="1" applyFill="1" applyBorder="1" applyAlignment="1">
      <alignment horizontal="right" vertical="center"/>
      <protection/>
    </xf>
    <xf numFmtId="176" fontId="8" fillId="0" borderId="13" xfId="101" applyNumberFormat="1" applyFont="1" applyFill="1" applyBorder="1" applyAlignment="1">
      <alignment vertical="center"/>
      <protection/>
    </xf>
    <xf numFmtId="180" fontId="12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181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12" fillId="0" borderId="0" xfId="0" applyFont="1" applyBorder="1" applyAlignment="1">
      <alignment vertical="center" wrapText="1"/>
    </xf>
    <xf numFmtId="183" fontId="8" fillId="0" borderId="14" xfId="0" applyNumberFormat="1" applyFont="1" applyBorder="1" applyAlignment="1">
      <alignment horizontal="right" vertical="center"/>
    </xf>
    <xf numFmtId="183" fontId="12" fillId="0" borderId="0" xfId="0" applyNumberFormat="1" applyFont="1" applyBorder="1" applyAlignment="1">
      <alignment horizontal="center"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horizontal="center" vertical="center"/>
    </xf>
    <xf numFmtId="179" fontId="22" fillId="0" borderId="34" xfId="0" applyNumberFormat="1" applyFont="1" applyFill="1" applyBorder="1" applyAlignment="1">
      <alignment horizontal="center" vertical="center"/>
    </xf>
    <xf numFmtId="179" fontId="7" fillId="0" borderId="35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179" fontId="23" fillId="0" borderId="21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vertical="center"/>
    </xf>
    <xf numFmtId="180" fontId="0" fillId="0" borderId="35" xfId="0" applyNumberFormat="1" applyFont="1" applyFill="1" applyBorder="1" applyAlignment="1">
      <alignment vertical="center"/>
    </xf>
    <xf numFmtId="176" fontId="0" fillId="0" borderId="35" xfId="99" applyNumberFormat="1" applyFont="1" applyFill="1" applyBorder="1" applyAlignment="1">
      <alignment vertical="center"/>
      <protection/>
    </xf>
    <xf numFmtId="180" fontId="0" fillId="0" borderId="35" xfId="104" applyNumberFormat="1" applyFont="1" applyFill="1" applyBorder="1" applyAlignment="1">
      <alignment/>
      <protection/>
    </xf>
    <xf numFmtId="176" fontId="0" fillId="0" borderId="37" xfId="0" applyNumberFormat="1" applyFont="1" applyFill="1" applyBorder="1" applyAlignment="1">
      <alignment vertical="center"/>
    </xf>
    <xf numFmtId="179" fontId="18" fillId="0" borderId="19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  <xf numFmtId="176" fontId="0" fillId="0" borderId="12" xfId="99" applyNumberFormat="1" applyFont="1" applyFill="1" applyBorder="1" applyAlignment="1">
      <alignment vertical="center"/>
      <protection/>
    </xf>
    <xf numFmtId="180" fontId="0" fillId="0" borderId="12" xfId="104" applyNumberFormat="1" applyFont="1" applyFill="1" applyBorder="1" applyAlignment="1">
      <alignment/>
      <protection/>
    </xf>
    <xf numFmtId="179" fontId="18" fillId="0" borderId="20" xfId="0" applyNumberFormat="1" applyFont="1" applyFill="1" applyBorder="1" applyAlignment="1">
      <alignment horizontal="center" vertical="center"/>
    </xf>
    <xf numFmtId="180" fontId="0" fillId="0" borderId="13" xfId="0" applyNumberFormat="1" applyFont="1" applyFill="1" applyBorder="1" applyAlignment="1">
      <alignment vertical="center"/>
    </xf>
    <xf numFmtId="176" fontId="0" fillId="0" borderId="11" xfId="99" applyNumberFormat="1" applyFont="1" applyFill="1" applyBorder="1" applyAlignment="1">
      <alignment vertical="center"/>
      <protection/>
    </xf>
    <xf numFmtId="180" fontId="0" fillId="0" borderId="11" xfId="104" applyNumberFormat="1" applyFont="1" applyFill="1" applyBorder="1" applyAlignment="1">
      <alignment/>
      <protection/>
    </xf>
    <xf numFmtId="180" fontId="12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80" fontId="0" fillId="0" borderId="10" xfId="104" applyNumberFormat="1" applyFont="1" applyFill="1" applyBorder="1" applyAlignment="1">
      <alignment/>
      <protection/>
    </xf>
    <xf numFmtId="176" fontId="0" fillId="0" borderId="10" xfId="99" applyNumberFormat="1" applyFont="1" applyFill="1" applyBorder="1" applyAlignment="1">
      <alignment vertical="center"/>
      <protection/>
    </xf>
    <xf numFmtId="180" fontId="0" fillId="0" borderId="10" xfId="105" applyNumberFormat="1" applyFont="1" applyFill="1" applyBorder="1" applyAlignment="1">
      <alignment/>
      <protection/>
    </xf>
    <xf numFmtId="176" fontId="0" fillId="0" borderId="38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80" fontId="0" fillId="0" borderId="11" xfId="105" applyNumberFormat="1" applyFont="1" applyFill="1" applyBorder="1" applyAlignment="1">
      <alignment/>
      <protection/>
    </xf>
    <xf numFmtId="176" fontId="0" fillId="0" borderId="39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80" fontId="0" fillId="0" borderId="13" xfId="104" applyNumberFormat="1" applyFont="1" applyFill="1" applyBorder="1" applyAlignment="1">
      <alignment/>
      <protection/>
    </xf>
    <xf numFmtId="176" fontId="0" fillId="0" borderId="13" xfId="99" applyNumberFormat="1" applyFont="1" applyFill="1" applyBorder="1" applyAlignment="1">
      <alignment vertical="center"/>
      <protection/>
    </xf>
    <xf numFmtId="180" fontId="0" fillId="0" borderId="13" xfId="105" applyNumberFormat="1" applyFont="1" applyFill="1" applyBorder="1" applyAlignment="1">
      <alignment/>
      <protection/>
    </xf>
    <xf numFmtId="176" fontId="0" fillId="0" borderId="40" xfId="0" applyNumberFormat="1" applyFont="1" applyFill="1" applyBorder="1" applyAlignment="1">
      <alignment vertical="center"/>
    </xf>
    <xf numFmtId="49" fontId="25" fillId="0" borderId="0" xfId="34" applyNumberFormat="1" applyFont="1" applyAlignment="1">
      <alignment horizontal="center" vertical="center"/>
      <protection/>
    </xf>
    <xf numFmtId="49" fontId="2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179" fontId="11" fillId="0" borderId="35" xfId="0" applyNumberFormat="1" applyFont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179" fontId="11" fillId="0" borderId="19" xfId="0" applyNumberFormat="1" applyFont="1" applyFill="1" applyBorder="1" applyAlignment="1">
      <alignment horizontal="center" vertical="center"/>
    </xf>
    <xf numFmtId="180" fontId="10" fillId="0" borderId="11" xfId="0" applyNumberFormat="1" applyFont="1" applyFill="1" applyBorder="1" applyAlignment="1">
      <alignment vertical="center"/>
    </xf>
    <xf numFmtId="180" fontId="10" fillId="0" borderId="11" xfId="0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horizontal="right" vertical="center"/>
    </xf>
    <xf numFmtId="176" fontId="10" fillId="0" borderId="14" xfId="0" applyNumberFormat="1" applyFont="1" applyFill="1" applyBorder="1" applyAlignment="1">
      <alignment horizontal="right" vertical="center"/>
    </xf>
    <xf numFmtId="179" fontId="10" fillId="0" borderId="42" xfId="0" applyNumberFormat="1" applyFont="1" applyFill="1" applyBorder="1" applyAlignment="1">
      <alignment horizontal="center" vertical="center"/>
    </xf>
    <xf numFmtId="180" fontId="10" fillId="0" borderId="43" xfId="0" applyNumberFormat="1" applyFont="1" applyBorder="1" applyAlignment="1">
      <alignment horizontal="right" vertical="center"/>
    </xf>
    <xf numFmtId="176" fontId="10" fillId="0" borderId="43" xfId="0" applyNumberFormat="1" applyFont="1" applyFill="1" applyBorder="1" applyAlignment="1">
      <alignment horizontal="right" vertical="center"/>
    </xf>
    <xf numFmtId="176" fontId="10" fillId="0" borderId="37" xfId="0" applyNumberFormat="1" applyFont="1" applyFill="1" applyBorder="1" applyAlignment="1">
      <alignment horizontal="right" vertical="center"/>
    </xf>
    <xf numFmtId="179" fontId="8" fillId="0" borderId="19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right" vertical="center"/>
    </xf>
    <xf numFmtId="179" fontId="8" fillId="0" borderId="27" xfId="0" applyNumberFormat="1" applyFont="1" applyFill="1" applyBorder="1" applyAlignment="1">
      <alignment horizontal="center" vertical="center"/>
    </xf>
    <xf numFmtId="176" fontId="10" fillId="0" borderId="44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horizontal="right" vertical="center"/>
    </xf>
    <xf numFmtId="179" fontId="10" fillId="0" borderId="21" xfId="0" applyNumberFormat="1" applyFont="1" applyBorder="1" applyAlignment="1">
      <alignment horizontal="center" vertical="center"/>
    </xf>
    <xf numFmtId="180" fontId="10" fillId="0" borderId="10" xfId="0" applyNumberFormat="1" applyFont="1" applyBorder="1" applyAlignment="1">
      <alignment horizontal="right" vertical="center"/>
    </xf>
    <xf numFmtId="176" fontId="10" fillId="0" borderId="16" xfId="0" applyNumberFormat="1" applyFont="1" applyBorder="1" applyAlignment="1">
      <alignment horizontal="right" vertical="center"/>
    </xf>
    <xf numFmtId="179" fontId="8" fillId="0" borderId="19" xfId="0" applyNumberFormat="1" applyFont="1" applyBorder="1" applyAlignment="1">
      <alignment horizontal="center" vertical="center"/>
    </xf>
    <xf numFmtId="179" fontId="8" fillId="0" borderId="20" xfId="0" applyNumberFormat="1" applyFont="1" applyBorder="1" applyAlignment="1">
      <alignment horizontal="center" vertical="center"/>
    </xf>
    <xf numFmtId="177" fontId="0" fillId="0" borderId="13" xfId="0" applyNumberFormat="1" applyBorder="1" applyAlignment="1">
      <alignment vertical="center"/>
    </xf>
    <xf numFmtId="180" fontId="8" fillId="0" borderId="13" xfId="0" applyNumberFormat="1" applyFont="1" applyBorder="1" applyAlignment="1">
      <alignment horizontal="right" vertical="center"/>
    </xf>
    <xf numFmtId="176" fontId="8" fillId="0" borderId="17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0" fontId="23" fillId="33" borderId="43" xfId="0" applyFont="1" applyFill="1" applyBorder="1" applyAlignment="1">
      <alignment horizontal="center"/>
    </xf>
    <xf numFmtId="0" fontId="23" fillId="33" borderId="45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3" fillId="0" borderId="23" xfId="0" applyFont="1" applyFill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right" vertical="center"/>
    </xf>
    <xf numFmtId="176" fontId="18" fillId="0" borderId="10" xfId="0" applyNumberFormat="1" applyFont="1" applyFill="1" applyBorder="1" applyAlignment="1">
      <alignment horizontal="right" vertical="center"/>
    </xf>
    <xf numFmtId="49" fontId="18" fillId="0" borderId="10" xfId="0" applyNumberFormat="1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right" vertical="center"/>
    </xf>
    <xf numFmtId="176" fontId="18" fillId="0" borderId="16" xfId="0" applyNumberFormat="1" applyFont="1" applyFill="1" applyBorder="1" applyAlignment="1">
      <alignment horizontal="right" vertical="center"/>
    </xf>
    <xf numFmtId="0" fontId="23" fillId="0" borderId="26" xfId="0" applyFont="1" applyFill="1" applyBorder="1" applyAlignment="1">
      <alignment vertical="center"/>
    </xf>
    <xf numFmtId="0" fontId="27" fillId="0" borderId="18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right" vertical="center"/>
    </xf>
    <xf numFmtId="176" fontId="18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176" fontId="18" fillId="0" borderId="14" xfId="0" applyNumberFormat="1" applyFont="1" applyFill="1" applyBorder="1" applyAlignment="1">
      <alignment horizontal="right" vertical="center"/>
    </xf>
    <xf numFmtId="0" fontId="0" fillId="0" borderId="46" xfId="97" applyFont="1" applyFill="1" applyBorder="1" applyAlignment="1">
      <alignment horizontal="right"/>
      <protection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right"/>
    </xf>
    <xf numFmtId="177" fontId="0" fillId="0" borderId="0" xfId="0" applyNumberFormat="1" applyFill="1" applyAlignment="1">
      <alignment vertical="center"/>
    </xf>
    <xf numFmtId="0" fontId="27" fillId="0" borderId="3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27" fillId="0" borderId="47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176" fontId="18" fillId="0" borderId="10" xfId="0" applyNumberFormat="1" applyFont="1" applyFill="1" applyBorder="1" applyAlignment="1">
      <alignment vertical="center"/>
    </xf>
    <xf numFmtId="180" fontId="18" fillId="0" borderId="10" xfId="0" applyNumberFormat="1" applyFont="1" applyFill="1" applyBorder="1" applyAlignment="1">
      <alignment vertical="center"/>
    </xf>
    <xf numFmtId="176" fontId="18" fillId="0" borderId="16" xfId="0" applyNumberFormat="1" applyFont="1" applyFill="1" applyBorder="1" applyAlignment="1">
      <alignment vertical="center"/>
    </xf>
    <xf numFmtId="0" fontId="27" fillId="0" borderId="48" xfId="0" applyFont="1" applyFill="1" applyBorder="1" applyAlignment="1">
      <alignment horizontal="center" vertical="center"/>
    </xf>
    <xf numFmtId="180" fontId="18" fillId="0" borderId="11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46" xfId="40" applyFont="1" applyFill="1" applyBorder="1" applyAlignment="1">
      <alignment horizontal="right"/>
      <protection/>
    </xf>
    <xf numFmtId="0" fontId="0" fillId="0" borderId="0" xfId="0" applyFont="1" applyFill="1" applyAlignment="1">
      <alignment horizontal="right" vertical="center"/>
    </xf>
    <xf numFmtId="0" fontId="28" fillId="0" borderId="4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23" fillId="0" borderId="31" xfId="0" applyFont="1" applyFill="1" applyBorder="1" applyAlignment="1">
      <alignment/>
    </xf>
    <xf numFmtId="0" fontId="28" fillId="0" borderId="4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29" fillId="0" borderId="0" xfId="71" applyFont="1" applyAlignment="1">
      <alignment horizontal="center"/>
      <protection/>
    </xf>
    <xf numFmtId="0" fontId="30" fillId="0" borderId="0" xfId="71" applyFont="1" applyAlignment="1">
      <alignment horizontal="center"/>
      <protection/>
    </xf>
    <xf numFmtId="0" fontId="31" fillId="0" borderId="0" xfId="71" applyAlignment="1">
      <alignment/>
      <protection/>
    </xf>
    <xf numFmtId="0" fontId="31" fillId="0" borderId="0" xfId="71" applyAlignment="1">
      <alignment horizontal="center"/>
      <protection/>
    </xf>
    <xf numFmtId="176" fontId="31" fillId="0" borderId="0" xfId="71" applyNumberFormat="1" applyAlignment="1">
      <alignment horizontal="center"/>
      <protection/>
    </xf>
    <xf numFmtId="177" fontId="31" fillId="0" borderId="0" xfId="71" applyNumberFormat="1" applyAlignment="1">
      <alignment/>
      <protection/>
    </xf>
    <xf numFmtId="0" fontId="29" fillId="0" borderId="0" xfId="93" applyFont="1" applyAlignment="1">
      <alignment horizontal="center"/>
      <protection/>
    </xf>
    <xf numFmtId="0" fontId="30" fillId="0" borderId="0" xfId="93" applyFont="1" applyAlignment="1">
      <alignment horizontal="center"/>
      <protection/>
    </xf>
    <xf numFmtId="0" fontId="31" fillId="0" borderId="0" xfId="93" applyAlignment="1">
      <alignment horizontal="center"/>
      <protection/>
    </xf>
    <xf numFmtId="176" fontId="31" fillId="0" borderId="0" xfId="93" applyNumberFormat="1" applyAlignment="1">
      <alignment horizontal="center"/>
      <protection/>
    </xf>
    <xf numFmtId="0" fontId="12" fillId="0" borderId="27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right" vertical="center"/>
    </xf>
    <xf numFmtId="0" fontId="18" fillId="0" borderId="18" xfId="0" applyFont="1" applyFill="1" applyBorder="1" applyAlignment="1">
      <alignment horizontal="right" vertical="center"/>
    </xf>
    <xf numFmtId="0" fontId="0" fillId="0" borderId="0" xfId="96" applyFont="1" applyFill="1" applyBorder="1" applyAlignment="1">
      <alignment horizontal="right"/>
      <protection/>
    </xf>
    <xf numFmtId="0" fontId="0" fillId="0" borderId="18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18" fillId="0" borderId="24" xfId="0" applyFont="1" applyFill="1" applyBorder="1" applyAlignment="1">
      <alignment vertical="center"/>
    </xf>
    <xf numFmtId="0" fontId="0" fillId="0" borderId="0" xfId="41" applyFont="1" applyFill="1" applyBorder="1" applyAlignment="1">
      <alignment horizontal="right"/>
      <protection/>
    </xf>
    <xf numFmtId="0" fontId="0" fillId="0" borderId="18" xfId="0" applyFont="1" applyFill="1" applyBorder="1" applyAlignment="1">
      <alignment/>
    </xf>
    <xf numFmtId="0" fontId="4" fillId="0" borderId="0" xfId="99" applyFont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31" fillId="0" borderId="0" xfId="99" applyAlignment="1">
      <alignment horizontal="center" vertical="center"/>
      <protection/>
    </xf>
    <xf numFmtId="0" fontId="32" fillId="0" borderId="0" xfId="99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2" xfId="99" applyFont="1" applyBorder="1" applyAlignment="1">
      <alignment horizontal="center" vertical="center"/>
      <protection/>
    </xf>
    <xf numFmtId="0" fontId="0" fillId="0" borderId="11" xfId="99" applyFont="1" applyBorder="1" applyAlignment="1">
      <alignment horizontal="center" vertical="center"/>
      <protection/>
    </xf>
    <xf numFmtId="0" fontId="12" fillId="0" borderId="19" xfId="99" applyFont="1" applyBorder="1" applyAlignment="1">
      <alignment horizontal="center" vertical="center"/>
      <protection/>
    </xf>
    <xf numFmtId="0" fontId="12" fillId="0" borderId="12" xfId="99" applyFont="1" applyBorder="1" applyAlignment="1">
      <alignment horizontal="center" vertical="center"/>
      <protection/>
    </xf>
    <xf numFmtId="177" fontId="0" fillId="0" borderId="11" xfId="0" applyNumberFormat="1" applyFont="1" applyBorder="1" applyAlignment="1">
      <alignment horizontal="right" vertical="center" wrapText="1"/>
    </xf>
    <xf numFmtId="176" fontId="0" fillId="0" borderId="11" xfId="0" applyNumberFormat="1" applyFont="1" applyBorder="1" applyAlignment="1">
      <alignment horizontal="right" vertical="center" wrapText="1"/>
    </xf>
    <xf numFmtId="0" fontId="0" fillId="0" borderId="18" xfId="99" applyFont="1" applyBorder="1" applyAlignment="1">
      <alignment horizontal="right" vertical="center"/>
      <protection/>
    </xf>
    <xf numFmtId="177" fontId="0" fillId="0" borderId="11" xfId="0" applyNumberFormat="1" applyFont="1" applyFill="1" applyBorder="1" applyAlignment="1">
      <alignment horizontal="right"/>
    </xf>
    <xf numFmtId="0" fontId="0" fillId="0" borderId="27" xfId="99" applyFont="1" applyBorder="1" applyAlignment="1">
      <alignment horizontal="center" vertical="center"/>
      <protection/>
    </xf>
    <xf numFmtId="177" fontId="0" fillId="0" borderId="18" xfId="0" applyNumberFormat="1" applyFont="1" applyBorder="1" applyAlignment="1">
      <alignment horizontal="right" vertical="center" wrapText="1"/>
    </xf>
    <xf numFmtId="0" fontId="0" fillId="0" borderId="19" xfId="99" applyFont="1" applyBorder="1" applyAlignment="1">
      <alignment horizontal="center" vertical="center"/>
      <protection/>
    </xf>
    <xf numFmtId="0" fontId="0" fillId="0" borderId="43" xfId="99" applyFont="1" applyBorder="1" applyAlignment="1">
      <alignment horizontal="center" vertical="center"/>
      <protection/>
    </xf>
    <xf numFmtId="0" fontId="0" fillId="0" borderId="30" xfId="99" applyFont="1" applyBorder="1" applyAlignment="1">
      <alignment horizontal="right" vertical="center"/>
      <protection/>
    </xf>
    <xf numFmtId="177" fontId="0" fillId="0" borderId="13" xfId="0" applyNumberFormat="1" applyFont="1" applyFill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0" fontId="12" fillId="0" borderId="11" xfId="99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right" vertical="center" wrapText="1"/>
    </xf>
    <xf numFmtId="0" fontId="0" fillId="0" borderId="11" xfId="99" applyFont="1" applyBorder="1" applyAlignment="1">
      <alignment horizontal="right" vertical="center"/>
      <protection/>
    </xf>
    <xf numFmtId="0" fontId="0" fillId="0" borderId="11" xfId="0" applyBorder="1" applyAlignment="1">
      <alignment horizontal="right" vertical="center" wrapText="1"/>
    </xf>
    <xf numFmtId="0" fontId="0" fillId="0" borderId="20" xfId="99" applyFont="1" applyBorder="1" applyAlignment="1">
      <alignment horizontal="center" vertical="center"/>
      <protection/>
    </xf>
    <xf numFmtId="0" fontId="0" fillId="0" borderId="13" xfId="99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right" vertical="center" wrapText="1"/>
    </xf>
    <xf numFmtId="176" fontId="0" fillId="0" borderId="13" xfId="0" applyNumberFormat="1" applyFont="1" applyBorder="1" applyAlignment="1">
      <alignment horizontal="right" vertical="center" wrapText="1"/>
    </xf>
    <xf numFmtId="0" fontId="0" fillId="0" borderId="13" xfId="99" applyFont="1" applyBorder="1" applyAlignment="1">
      <alignment horizontal="right" vertical="center"/>
      <protection/>
    </xf>
    <xf numFmtId="0" fontId="0" fillId="0" borderId="14" xfId="99" applyFont="1" applyBorder="1" applyAlignment="1">
      <alignment horizontal="center" vertical="center"/>
      <protection/>
    </xf>
    <xf numFmtId="176" fontId="0" fillId="0" borderId="14" xfId="0" applyNumberFormat="1" applyFont="1" applyBorder="1" applyAlignment="1">
      <alignment horizontal="right"/>
    </xf>
    <xf numFmtId="176" fontId="0" fillId="0" borderId="17" xfId="0" applyNumberFormat="1" applyFont="1" applyBorder="1" applyAlignment="1">
      <alignment horizontal="right"/>
    </xf>
    <xf numFmtId="0" fontId="8" fillId="0" borderId="14" xfId="99" applyFont="1" applyFill="1" applyBorder="1" applyAlignment="1">
      <alignment horizontal="right" vertical="center"/>
      <protection/>
    </xf>
    <xf numFmtId="0" fontId="0" fillId="0" borderId="14" xfId="99" applyFont="1" applyBorder="1" applyAlignment="1">
      <alignment horizontal="right" vertical="center"/>
      <protection/>
    </xf>
    <xf numFmtId="0" fontId="0" fillId="0" borderId="17" xfId="99" applyFont="1" applyBorder="1" applyAlignment="1">
      <alignment horizontal="right" vertical="center"/>
      <protection/>
    </xf>
    <xf numFmtId="176" fontId="0" fillId="0" borderId="32" xfId="0" applyNumberFormat="1" applyFont="1" applyBorder="1" applyAlignment="1">
      <alignment horizontal="right"/>
    </xf>
    <xf numFmtId="176" fontId="0" fillId="0" borderId="33" xfId="0" applyNumberFormat="1" applyFont="1" applyBorder="1" applyAlignment="1">
      <alignment horizontal="right"/>
    </xf>
    <xf numFmtId="0" fontId="12" fillId="0" borderId="21" xfId="99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7" xfId="99" applyFont="1" applyBorder="1" applyAlignment="1">
      <alignment horizontal="center" vertical="center"/>
      <protection/>
    </xf>
    <xf numFmtId="0" fontId="0" fillId="0" borderId="42" xfId="99" applyFont="1" applyBorder="1" applyAlignment="1">
      <alignment horizontal="center" vertical="center"/>
      <protection/>
    </xf>
    <xf numFmtId="0" fontId="12" fillId="0" borderId="10" xfId="99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176" fontId="0" fillId="0" borderId="25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 horizontal="right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99" applyFont="1" applyBorder="1" applyAlignment="1">
      <alignment horizontal="center" vertical="center"/>
      <protection/>
    </xf>
    <xf numFmtId="0" fontId="4" fillId="0" borderId="0" xfId="99" applyFont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49" xfId="99" applyFont="1" applyBorder="1" applyAlignment="1">
      <alignment horizontal="left" vertical="center"/>
      <protection/>
    </xf>
    <xf numFmtId="0" fontId="8" fillId="0" borderId="49" xfId="0" applyFont="1" applyBorder="1" applyAlignment="1">
      <alignment horizontal="left" vertical="center"/>
    </xf>
    <xf numFmtId="0" fontId="0" fillId="0" borderId="49" xfId="0" applyBorder="1" applyAlignment="1">
      <alignment horizontal="right" vertical="center"/>
    </xf>
    <xf numFmtId="0" fontId="12" fillId="0" borderId="22" xfId="99" applyFont="1" applyBorder="1" applyAlignment="1">
      <alignment horizontal="center" vertical="center"/>
      <protection/>
    </xf>
    <xf numFmtId="0" fontId="12" fillId="0" borderId="52" xfId="99" applyFont="1" applyBorder="1" applyAlignment="1">
      <alignment horizontal="center" vertical="center"/>
      <protection/>
    </xf>
    <xf numFmtId="0" fontId="12" fillId="0" borderId="24" xfId="99" applyFont="1" applyBorder="1" applyAlignment="1">
      <alignment horizontal="center" vertical="center"/>
      <protection/>
    </xf>
    <xf numFmtId="0" fontId="12" fillId="0" borderId="22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vertical="center"/>
    </xf>
    <xf numFmtId="0" fontId="12" fillId="0" borderId="53" xfId="0" applyFont="1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23" fillId="0" borderId="55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49" fontId="8" fillId="0" borderId="0" xfId="34" applyNumberFormat="1" applyFont="1" applyAlignment="1">
      <alignment horizontal="center" vertical="center"/>
      <protection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79" fontId="0" fillId="0" borderId="0" xfId="0" applyNumberFormat="1" applyFont="1" applyBorder="1" applyAlignment="1">
      <alignment horizontal="center" vertical="center"/>
    </xf>
    <xf numFmtId="0" fontId="19" fillId="0" borderId="0" xfId="34" applyFont="1" applyBorder="1" applyAlignment="1">
      <alignment horizontal="center" vertical="center" wrapText="1"/>
      <protection/>
    </xf>
    <xf numFmtId="0" fontId="21" fillId="0" borderId="0" xfId="0" applyFont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101" applyFont="1" applyFill="1" applyBorder="1" applyAlignment="1">
      <alignment horizontal="center" vertical="center"/>
      <protection/>
    </xf>
    <xf numFmtId="0" fontId="10" fillId="0" borderId="10" xfId="101" applyFont="1" applyBorder="1" applyAlignment="1">
      <alignment horizontal="center" vertical="center"/>
      <protection/>
    </xf>
    <xf numFmtId="0" fontId="8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0" fillId="0" borderId="21" xfId="101" applyFont="1" applyBorder="1" applyAlignment="1">
      <alignment horizontal="center" vertical="center"/>
      <protection/>
    </xf>
    <xf numFmtId="0" fontId="8" fillId="0" borderId="19" xfId="0" applyFont="1" applyBorder="1" applyAlignment="1">
      <alignment horizontal="center" vertical="center"/>
    </xf>
    <xf numFmtId="0" fontId="10" fillId="0" borderId="21" xfId="101" applyFont="1" applyFill="1" applyBorder="1" applyAlignment="1">
      <alignment horizontal="center" vertical="center"/>
      <protection/>
    </xf>
    <xf numFmtId="0" fontId="10" fillId="0" borderId="1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9" fillId="0" borderId="0" xfId="101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8" fillId="0" borderId="0" xfId="101" applyFont="1" applyBorder="1" applyAlignment="1">
      <alignment vertical="center"/>
      <protection/>
    </xf>
    <xf numFmtId="0" fontId="8" fillId="0" borderId="0" xfId="0" applyFont="1" applyBorder="1" applyAlignment="1">
      <alignment vertical="center"/>
    </xf>
    <xf numFmtId="0" fontId="0" fillId="0" borderId="0" xfId="101" applyFont="1" applyBorder="1" applyAlignment="1">
      <alignment horizontal="right" vertical="center"/>
      <protection/>
    </xf>
    <xf numFmtId="0" fontId="0" fillId="0" borderId="0" xfId="10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5" fillId="0" borderId="21" xfId="0" applyFont="1" applyBorder="1" applyAlignment="1">
      <alignment horizontal="right" vertical="center"/>
    </xf>
    <xf numFmtId="0" fontId="15" fillId="0" borderId="19" xfId="0" applyFont="1" applyBorder="1" applyAlignment="1">
      <alignment horizontal="right" vertical="center"/>
    </xf>
    <xf numFmtId="179" fontId="15" fillId="0" borderId="12" xfId="0" applyNumberFormat="1" applyFont="1" applyFill="1" applyBorder="1" applyAlignment="1">
      <alignment horizontal="right" vertical="center"/>
    </xf>
    <xf numFmtId="179" fontId="15" fillId="0" borderId="43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8" fillId="0" borderId="49" xfId="45" applyFont="1" applyBorder="1" applyAlignment="1">
      <alignment/>
      <protection/>
    </xf>
    <xf numFmtId="0" fontId="0" fillId="0" borderId="49" xfId="45" applyFont="1" applyBorder="1" applyAlignment="1">
      <alignment horizontal="center"/>
      <protection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4" fillId="0" borderId="0" xfId="45" applyFont="1" applyAlignment="1">
      <alignment horizontal="center"/>
      <protection/>
    </xf>
    <xf numFmtId="0" fontId="4" fillId="0" borderId="0" xfId="34" applyFont="1" applyAlignment="1">
      <alignment horizontal="center" vertical="center" wrapText="1"/>
      <protection/>
    </xf>
    <xf numFmtId="0" fontId="8" fillId="0" borderId="0" xfId="0" applyFont="1" applyBorder="1" applyAlignment="1">
      <alignment horizontal="right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/>
    </xf>
    <xf numFmtId="0" fontId="11" fillId="0" borderId="60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vertical="center" wrapText="1"/>
    </xf>
    <xf numFmtId="0" fontId="6" fillId="0" borderId="63" xfId="0" applyFont="1" applyFill="1" applyBorder="1" applyAlignment="1">
      <alignment vertical="center" wrapText="1"/>
    </xf>
    <xf numFmtId="0" fontId="6" fillId="0" borderId="64" xfId="0" applyFont="1" applyFill="1" applyBorder="1" applyAlignment="1">
      <alignment vertical="center" wrapText="1"/>
    </xf>
    <xf numFmtId="0" fontId="6" fillId="0" borderId="65" xfId="0" applyFont="1" applyFill="1" applyBorder="1" applyAlignment="1">
      <alignment vertical="center" wrapText="1"/>
    </xf>
    <xf numFmtId="0" fontId="6" fillId="0" borderId="60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0" borderId="0" xfId="34" applyFont="1" applyAlignment="1">
      <alignment horizontal="center" vertical="center"/>
      <protection/>
    </xf>
    <xf numFmtId="0" fontId="4" fillId="0" borderId="0" xfId="0" applyFont="1" applyAlignment="1">
      <alignment vertical="center"/>
    </xf>
    <xf numFmtId="5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99" applyFont="1" applyFill="1" applyBorder="1" applyAlignment="1">
      <alignment horizontal="center" vertical="center" wrapText="1"/>
      <protection/>
    </xf>
    <xf numFmtId="57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9" xfId="99" applyFont="1" applyFill="1" applyBorder="1" applyAlignment="1">
      <alignment horizontal="right" vertical="center" wrapText="1"/>
      <protection/>
    </xf>
    <xf numFmtId="0" fontId="3" fillId="0" borderId="10" xfId="99" applyFont="1" applyFill="1" applyBorder="1" applyAlignment="1">
      <alignment horizontal="center" vertical="center" wrapText="1"/>
      <protection/>
    </xf>
    <xf numFmtId="0" fontId="3" fillId="0" borderId="16" xfId="99" applyFont="1" applyFill="1" applyBorder="1" applyAlignment="1">
      <alignment horizontal="center" vertical="center" wrapText="1"/>
      <protection/>
    </xf>
  </cellXfs>
  <cellStyles count="11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3" xfId="53"/>
    <cellStyle name="常规 24" xfId="54"/>
    <cellStyle name="常规 25" xfId="55"/>
    <cellStyle name="常规 26" xfId="56"/>
    <cellStyle name="常规 27" xfId="57"/>
    <cellStyle name="常规 28" xfId="58"/>
    <cellStyle name="常规 29" xfId="59"/>
    <cellStyle name="常规 3" xfId="60"/>
    <cellStyle name="常规 30" xfId="61"/>
    <cellStyle name="常规 31" xfId="62"/>
    <cellStyle name="常规 32" xfId="63"/>
    <cellStyle name="常规 33" xfId="64"/>
    <cellStyle name="常规 34" xfId="65"/>
    <cellStyle name="常规 35" xfId="66"/>
    <cellStyle name="常规 36" xfId="67"/>
    <cellStyle name="常规 37" xfId="68"/>
    <cellStyle name="常规 38" xfId="69"/>
    <cellStyle name="常规 39" xfId="70"/>
    <cellStyle name="常规 4" xfId="71"/>
    <cellStyle name="常规 40" xfId="72"/>
    <cellStyle name="常规 41" xfId="73"/>
    <cellStyle name="常规 42" xfId="74"/>
    <cellStyle name="常规 43" xfId="75"/>
    <cellStyle name="常规 44" xfId="76"/>
    <cellStyle name="常规 45" xfId="77"/>
    <cellStyle name="常规 46" xfId="78"/>
    <cellStyle name="常规 47" xfId="79"/>
    <cellStyle name="常规 48" xfId="80"/>
    <cellStyle name="常规 49" xfId="81"/>
    <cellStyle name="常规 5" xfId="82"/>
    <cellStyle name="常规 50" xfId="83"/>
    <cellStyle name="常规 51" xfId="84"/>
    <cellStyle name="常规 52" xfId="85"/>
    <cellStyle name="常规 53" xfId="86"/>
    <cellStyle name="常规 54" xfId="87"/>
    <cellStyle name="常规 55" xfId="88"/>
    <cellStyle name="常规 56" xfId="89"/>
    <cellStyle name="常规 57" xfId="90"/>
    <cellStyle name="常规 58" xfId="91"/>
    <cellStyle name="常规 59" xfId="92"/>
    <cellStyle name="常规 6" xfId="93"/>
    <cellStyle name="常规 60" xfId="94"/>
    <cellStyle name="常规 7" xfId="95"/>
    <cellStyle name="常规 8" xfId="96"/>
    <cellStyle name="常规 9" xfId="97"/>
    <cellStyle name="常规_2007年" xfId="98"/>
    <cellStyle name="常规_Sheet1" xfId="99"/>
    <cellStyle name="常规_Sheet1_1_2006年" xfId="100"/>
    <cellStyle name="常规_Sheet1_2006年" xfId="101"/>
    <cellStyle name="常规_Sheet3" xfId="102"/>
    <cellStyle name="常规_表六" xfId="103"/>
    <cellStyle name="常规_表四" xfId="104"/>
    <cellStyle name="常规_分县" xfId="105"/>
    <cellStyle name="好" xfId="106"/>
    <cellStyle name="汇总" xfId="107"/>
    <cellStyle name="Currency" xfId="108"/>
    <cellStyle name="Currency [0]" xfId="109"/>
    <cellStyle name="计算" xfId="110"/>
    <cellStyle name="检查单元格" xfId="111"/>
    <cellStyle name="解释性文本" xfId="112"/>
    <cellStyle name="警告文本" xfId="113"/>
    <cellStyle name="链接单元格" xfId="114"/>
    <cellStyle name="Comma" xfId="115"/>
    <cellStyle name="Comma [0]" xfId="116"/>
    <cellStyle name="强调文字颜色 1" xfId="117"/>
    <cellStyle name="强调文字颜色 2" xfId="118"/>
    <cellStyle name="强调文字颜色 3" xfId="119"/>
    <cellStyle name="强调文字颜色 4" xfId="120"/>
    <cellStyle name="强调文字颜色 5" xfId="121"/>
    <cellStyle name="强调文字颜色 6" xfId="122"/>
    <cellStyle name="适中" xfId="123"/>
    <cellStyle name="输出" xfId="124"/>
    <cellStyle name="输入" xfId="125"/>
    <cellStyle name="注释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zoomScalePageLayoutView="0" workbookViewId="0" topLeftCell="A1">
      <selection activeCell="L8" sqref="L8"/>
    </sheetView>
  </sheetViews>
  <sheetFormatPr defaultColWidth="9.00390625" defaultRowHeight="14.25"/>
  <cols>
    <col min="1" max="1" width="5.875" style="0" customWidth="1"/>
    <col min="2" max="2" width="15.25390625" style="0" customWidth="1"/>
    <col min="3" max="3" width="11.25390625" style="0" customWidth="1"/>
    <col min="4" max="4" width="12.75390625" style="0" customWidth="1"/>
    <col min="5" max="5" width="12.00390625" style="0" customWidth="1"/>
    <col min="6" max="6" width="12.875" style="0" customWidth="1"/>
    <col min="7" max="8" width="10.25390625" style="0" customWidth="1"/>
    <col min="9" max="9" width="11.375" style="0" customWidth="1"/>
  </cols>
  <sheetData>
    <row r="1" spans="1:9" ht="27.75" customHeight="1">
      <c r="A1" s="417" t="s">
        <v>0</v>
      </c>
      <c r="B1" s="418"/>
      <c r="C1" s="418"/>
      <c r="D1" s="418"/>
      <c r="E1" s="418"/>
      <c r="F1" s="418"/>
      <c r="G1" s="418"/>
      <c r="H1" s="419"/>
      <c r="I1" s="419"/>
    </row>
    <row r="2" spans="1:9" ht="14.25" customHeight="1">
      <c r="A2" s="366"/>
      <c r="B2" s="367"/>
      <c r="C2" s="367"/>
      <c r="D2" s="367"/>
      <c r="E2" s="367"/>
      <c r="F2" s="367"/>
      <c r="G2" s="367"/>
      <c r="H2" s="368"/>
      <c r="I2" s="368"/>
    </row>
    <row r="3" spans="1:9" ht="18.75" customHeight="1">
      <c r="A3" s="420" t="s">
        <v>1</v>
      </c>
      <c r="B3" s="421"/>
      <c r="C3" s="369"/>
      <c r="D3" s="369"/>
      <c r="E3" s="369"/>
      <c r="F3" s="370"/>
      <c r="G3" s="371"/>
      <c r="H3" s="422" t="s">
        <v>2</v>
      </c>
      <c r="I3" s="422"/>
    </row>
    <row r="4" spans="1:9" ht="15.75" customHeight="1">
      <c r="A4" s="404" t="s">
        <v>3</v>
      </c>
      <c r="B4" s="408" t="s">
        <v>4</v>
      </c>
      <c r="C4" s="423" t="s">
        <v>5</v>
      </c>
      <c r="D4" s="424"/>
      <c r="E4" s="425"/>
      <c r="F4" s="426" t="s">
        <v>6</v>
      </c>
      <c r="G4" s="427"/>
      <c r="H4" s="426" t="s">
        <v>7</v>
      </c>
      <c r="I4" s="415"/>
    </row>
    <row r="5" spans="1:9" ht="15.75" customHeight="1">
      <c r="A5" s="405"/>
      <c r="B5" s="409"/>
      <c r="C5" s="372" t="s">
        <v>8</v>
      </c>
      <c r="D5" s="372" t="s">
        <v>9</v>
      </c>
      <c r="E5" s="373" t="s">
        <v>10</v>
      </c>
      <c r="F5" s="373" t="s">
        <v>8</v>
      </c>
      <c r="G5" s="373" t="s">
        <v>9</v>
      </c>
      <c r="H5" s="373" t="s">
        <v>8</v>
      </c>
      <c r="I5" s="396" t="s">
        <v>9</v>
      </c>
    </row>
    <row r="6" spans="1:9" s="117" customFormat="1" ht="15.75" customHeight="1">
      <c r="A6" s="374" t="s">
        <v>11</v>
      </c>
      <c r="B6" s="375" t="s">
        <v>12</v>
      </c>
      <c r="C6" s="376">
        <v>87992.1029</v>
      </c>
      <c r="D6" s="377">
        <v>19.6410031988635</v>
      </c>
      <c r="E6" s="378"/>
      <c r="F6" s="379">
        <v>75213.027</v>
      </c>
      <c r="G6" s="188">
        <v>19.1903914155236</v>
      </c>
      <c r="H6" s="379">
        <v>12779.0759</v>
      </c>
      <c r="I6" s="397">
        <v>22.3637528065026</v>
      </c>
    </row>
    <row r="7" spans="1:9" ht="15.75" customHeight="1">
      <c r="A7" s="406" t="s">
        <v>13</v>
      </c>
      <c r="B7" s="372" t="s">
        <v>14</v>
      </c>
      <c r="C7" s="381">
        <v>13652.6596</v>
      </c>
      <c r="D7" s="377">
        <v>4.21902219768611</v>
      </c>
      <c r="E7" s="378"/>
      <c r="F7" s="379">
        <v>11153.8333</v>
      </c>
      <c r="G7" s="188">
        <v>-9.44307307096817</v>
      </c>
      <c r="H7" s="379">
        <v>2498.8263</v>
      </c>
      <c r="I7" s="397">
        <v>219.119009397999</v>
      </c>
    </row>
    <row r="8" spans="1:9" ht="15.75" customHeight="1">
      <c r="A8" s="407"/>
      <c r="B8" s="372" t="s">
        <v>15</v>
      </c>
      <c r="C8" s="381">
        <v>8425</v>
      </c>
      <c r="D8" s="377">
        <v>10.7</v>
      </c>
      <c r="E8" s="378"/>
      <c r="F8" s="379">
        <v>6028</v>
      </c>
      <c r="G8" s="188">
        <v>-13.2</v>
      </c>
      <c r="H8" s="379">
        <v>2398</v>
      </c>
      <c r="I8" s="397">
        <v>262.8</v>
      </c>
    </row>
    <row r="9" spans="1:9" ht="15.75" customHeight="1">
      <c r="A9" s="382" t="s">
        <v>16</v>
      </c>
      <c r="B9" s="373" t="s">
        <v>17</v>
      </c>
      <c r="C9" s="381">
        <v>17441.3256</v>
      </c>
      <c r="D9" s="377">
        <v>60.1804199774877</v>
      </c>
      <c r="E9" s="378">
        <v>2</v>
      </c>
      <c r="F9" s="379">
        <v>13850.7016</v>
      </c>
      <c r="G9" s="188">
        <v>72.5085494206915</v>
      </c>
      <c r="H9" s="379">
        <v>3590.624</v>
      </c>
      <c r="I9" s="397">
        <v>25.5657871361848</v>
      </c>
    </row>
    <row r="10" spans="1:9" ht="15.75" customHeight="1">
      <c r="A10" s="382" t="s">
        <v>18</v>
      </c>
      <c r="B10" s="373" t="s">
        <v>19</v>
      </c>
      <c r="C10" s="381">
        <v>15330.0713</v>
      </c>
      <c r="D10" s="377">
        <v>14.3551142285909</v>
      </c>
      <c r="E10" s="378">
        <v>5</v>
      </c>
      <c r="F10" s="379">
        <v>12067.3289</v>
      </c>
      <c r="G10" s="188">
        <v>18.5727268996099</v>
      </c>
      <c r="H10" s="379">
        <v>3262.7424</v>
      </c>
      <c r="I10" s="397">
        <v>1.06006846051558</v>
      </c>
    </row>
    <row r="11" spans="1:9" ht="15.75" customHeight="1">
      <c r="A11" s="382" t="s">
        <v>20</v>
      </c>
      <c r="B11" s="373" t="s">
        <v>21</v>
      </c>
      <c r="C11" s="381">
        <v>3812.928</v>
      </c>
      <c r="D11" s="377">
        <v>-3.25449842726598</v>
      </c>
      <c r="E11" s="378">
        <v>8</v>
      </c>
      <c r="F11" s="379">
        <v>3379.788</v>
      </c>
      <c r="G11" s="188">
        <v>-6.59754783286224</v>
      </c>
      <c r="H11" s="379">
        <v>433.14</v>
      </c>
      <c r="I11" s="397">
        <v>34.2352181345538</v>
      </c>
    </row>
    <row r="12" spans="1:9" ht="15.75" customHeight="1">
      <c r="A12" s="382" t="s">
        <v>22</v>
      </c>
      <c r="B12" s="373" t="s">
        <v>23</v>
      </c>
      <c r="C12" s="381">
        <v>7982.8246</v>
      </c>
      <c r="D12" s="377">
        <v>27.4821046038005</v>
      </c>
      <c r="E12" s="378">
        <v>4</v>
      </c>
      <c r="F12" s="379">
        <v>7933.178</v>
      </c>
      <c r="G12" s="188">
        <v>27.759378814437</v>
      </c>
      <c r="H12" s="379">
        <v>49.6466</v>
      </c>
      <c r="I12" s="397">
        <v>-5.34417802995637</v>
      </c>
    </row>
    <row r="13" spans="1:9" ht="15.75" customHeight="1">
      <c r="A13" s="382" t="s">
        <v>24</v>
      </c>
      <c r="B13" s="383" t="s">
        <v>25</v>
      </c>
      <c r="C13" s="381">
        <v>926.3854</v>
      </c>
      <c r="D13" s="377">
        <v>69.19174965363</v>
      </c>
      <c r="E13" s="378">
        <v>1</v>
      </c>
      <c r="F13" s="379">
        <v>912.1682</v>
      </c>
      <c r="G13" s="188">
        <v>66.5951705806269</v>
      </c>
      <c r="H13" s="379">
        <v>14.2172</v>
      </c>
      <c r="I13" s="397">
        <v>0</v>
      </c>
    </row>
    <row r="14" spans="1:9" ht="15.75" customHeight="1">
      <c r="A14" s="382" t="s">
        <v>26</v>
      </c>
      <c r="B14" s="373" t="s">
        <v>27</v>
      </c>
      <c r="C14" s="381">
        <v>11103.6067</v>
      </c>
      <c r="D14" s="377">
        <v>33.6233795861421</v>
      </c>
      <c r="E14" s="378">
        <v>3</v>
      </c>
      <c r="F14" s="379">
        <v>10158.2808</v>
      </c>
      <c r="G14" s="188">
        <v>30.5066076875671</v>
      </c>
      <c r="H14" s="379">
        <v>945.3259</v>
      </c>
      <c r="I14" s="397">
        <v>79.7540633231134</v>
      </c>
    </row>
    <row r="15" spans="1:9" ht="15.75" customHeight="1">
      <c r="A15" s="382" t="s">
        <v>28</v>
      </c>
      <c r="B15" s="373" t="s">
        <v>29</v>
      </c>
      <c r="C15" s="381">
        <v>11727.4443</v>
      </c>
      <c r="D15" s="377">
        <v>-0.295962776257153</v>
      </c>
      <c r="E15" s="378">
        <v>7</v>
      </c>
      <c r="F15" s="379">
        <v>11371.8129</v>
      </c>
      <c r="G15" s="188">
        <v>-0.699477681312111</v>
      </c>
      <c r="H15" s="379">
        <v>355.6314</v>
      </c>
      <c r="I15" s="397">
        <v>14.5942333513888</v>
      </c>
    </row>
    <row r="16" spans="1:9" ht="15.75" customHeight="1">
      <c r="A16" s="380" t="s">
        <v>30</v>
      </c>
      <c r="B16" s="372" t="s">
        <v>31</v>
      </c>
      <c r="C16" s="381">
        <v>6014.8574</v>
      </c>
      <c r="D16" s="377">
        <v>12.847959407242</v>
      </c>
      <c r="E16" s="384">
        <v>6</v>
      </c>
      <c r="F16" s="385">
        <v>4385.9353</v>
      </c>
      <c r="G16" s="386">
        <v>47.7236215306751</v>
      </c>
      <c r="H16" s="385">
        <v>1628.9221</v>
      </c>
      <c r="I16" s="398">
        <v>-31.0082802493816</v>
      </c>
    </row>
    <row r="17" spans="1:9" ht="15.75" customHeight="1">
      <c r="A17" s="404" t="s">
        <v>3</v>
      </c>
      <c r="B17" s="408" t="s">
        <v>4</v>
      </c>
      <c r="C17" s="408" t="s">
        <v>32</v>
      </c>
      <c r="D17" s="408"/>
      <c r="E17" s="408"/>
      <c r="F17" s="412" t="s">
        <v>33</v>
      </c>
      <c r="G17" s="413"/>
      <c r="H17" s="414"/>
      <c r="I17" s="415"/>
    </row>
    <row r="18" spans="1:9" ht="15.75" customHeight="1">
      <c r="A18" s="405"/>
      <c r="B18" s="409"/>
      <c r="C18" s="373" t="s">
        <v>34</v>
      </c>
      <c r="D18" s="373" t="s">
        <v>9</v>
      </c>
      <c r="E18" s="373" t="s">
        <v>35</v>
      </c>
      <c r="F18" s="373" t="s">
        <v>34</v>
      </c>
      <c r="G18" s="416" t="s">
        <v>9</v>
      </c>
      <c r="H18" s="409"/>
      <c r="I18" s="396" t="s">
        <v>35</v>
      </c>
    </row>
    <row r="19" spans="1:9" s="117" customFormat="1" ht="15.75" customHeight="1">
      <c r="A19" s="374" t="s">
        <v>11</v>
      </c>
      <c r="B19" s="387" t="s">
        <v>12</v>
      </c>
      <c r="C19" s="388">
        <v>18963</v>
      </c>
      <c r="D19" s="377">
        <v>-7.44</v>
      </c>
      <c r="E19" s="389" t="s">
        <v>36</v>
      </c>
      <c r="F19" s="388">
        <v>7364</v>
      </c>
      <c r="G19" s="410">
        <v>8.42</v>
      </c>
      <c r="H19" s="411"/>
      <c r="I19" s="399"/>
    </row>
    <row r="20" spans="1:9" ht="15.75" customHeight="1">
      <c r="A20" s="382" t="s">
        <v>13</v>
      </c>
      <c r="B20" s="373" t="s">
        <v>14</v>
      </c>
      <c r="C20" s="388">
        <v>3472</v>
      </c>
      <c r="D20" s="377">
        <v>30.58</v>
      </c>
      <c r="E20" s="389" t="s">
        <v>36</v>
      </c>
      <c r="F20" s="388">
        <v>3239</v>
      </c>
      <c r="G20" s="410">
        <v>107.5</v>
      </c>
      <c r="H20" s="411"/>
      <c r="I20" s="400"/>
    </row>
    <row r="21" spans="1:9" ht="15.75" customHeight="1">
      <c r="A21" s="382" t="s">
        <v>16</v>
      </c>
      <c r="B21" s="373" t="s">
        <v>17</v>
      </c>
      <c r="C21" s="388">
        <v>2208</v>
      </c>
      <c r="D21" s="377">
        <v>1.66</v>
      </c>
      <c r="E21" s="389">
        <v>3</v>
      </c>
      <c r="F21" s="388">
        <v>894</v>
      </c>
      <c r="G21" s="410">
        <v>-41.42</v>
      </c>
      <c r="H21" s="411"/>
      <c r="I21" s="400">
        <v>2</v>
      </c>
    </row>
    <row r="22" spans="1:9" ht="15.75" customHeight="1">
      <c r="A22" s="382" t="s">
        <v>18</v>
      </c>
      <c r="B22" s="373" t="s">
        <v>19</v>
      </c>
      <c r="C22" s="388">
        <v>2175</v>
      </c>
      <c r="D22" s="377">
        <v>-29.43</v>
      </c>
      <c r="E22" s="389">
        <v>4</v>
      </c>
      <c r="F22" s="388">
        <v>1315</v>
      </c>
      <c r="G22" s="410">
        <v>25.36</v>
      </c>
      <c r="H22" s="411"/>
      <c r="I22" s="400">
        <v>1</v>
      </c>
    </row>
    <row r="23" spans="1:9" ht="15.75" customHeight="1">
      <c r="A23" s="382" t="s">
        <v>20</v>
      </c>
      <c r="B23" s="373" t="s">
        <v>21</v>
      </c>
      <c r="C23" s="390">
        <v>1179</v>
      </c>
      <c r="D23" s="377">
        <v>273.1</v>
      </c>
      <c r="E23" s="389">
        <v>8</v>
      </c>
      <c r="F23" s="388">
        <v>477</v>
      </c>
      <c r="G23" s="410">
        <v>-39.16</v>
      </c>
      <c r="H23" s="411"/>
      <c r="I23" s="400">
        <v>4</v>
      </c>
    </row>
    <row r="24" spans="1:9" ht="15.75" customHeight="1">
      <c r="A24" s="382" t="s">
        <v>22</v>
      </c>
      <c r="B24" s="373" t="s">
        <v>23</v>
      </c>
      <c r="C24" s="390">
        <v>1395</v>
      </c>
      <c r="D24" s="377">
        <v>-67.18</v>
      </c>
      <c r="E24" s="389">
        <v>7</v>
      </c>
      <c r="F24" s="388">
        <v>255</v>
      </c>
      <c r="G24" s="410">
        <v>9.91</v>
      </c>
      <c r="H24" s="411"/>
      <c r="I24" s="400">
        <v>7</v>
      </c>
    </row>
    <row r="25" spans="1:9" ht="15.75" customHeight="1">
      <c r="A25" s="382" t="s">
        <v>24</v>
      </c>
      <c r="B25" s="373" t="s">
        <v>25</v>
      </c>
      <c r="C25" s="388">
        <v>1738</v>
      </c>
      <c r="D25" s="377">
        <v>-6.05</v>
      </c>
      <c r="E25" s="389">
        <v>5</v>
      </c>
      <c r="F25" s="388">
        <v>36</v>
      </c>
      <c r="G25" s="410">
        <v>-56.63</v>
      </c>
      <c r="H25" s="411"/>
      <c r="I25" s="400">
        <v>8</v>
      </c>
    </row>
    <row r="26" spans="1:9" ht="15.75" customHeight="1">
      <c r="A26" s="382" t="s">
        <v>26</v>
      </c>
      <c r="B26" s="373" t="s">
        <v>27</v>
      </c>
      <c r="C26" s="388">
        <v>1499</v>
      </c>
      <c r="D26" s="377">
        <v>-20.31</v>
      </c>
      <c r="E26" s="389">
        <v>6</v>
      </c>
      <c r="F26" s="388">
        <v>38</v>
      </c>
      <c r="G26" s="410">
        <v>-58.24</v>
      </c>
      <c r="H26" s="411"/>
      <c r="I26" s="400">
        <v>7</v>
      </c>
    </row>
    <row r="27" spans="1:9" ht="15.75" customHeight="1">
      <c r="A27" s="382" t="s">
        <v>28</v>
      </c>
      <c r="B27" s="373" t="s">
        <v>29</v>
      </c>
      <c r="C27" s="390">
        <v>2250</v>
      </c>
      <c r="D27" s="377">
        <v>0.4</v>
      </c>
      <c r="E27" s="389">
        <v>2</v>
      </c>
      <c r="F27" s="388">
        <v>217</v>
      </c>
      <c r="G27" s="410">
        <v>416.67</v>
      </c>
      <c r="H27" s="411"/>
      <c r="I27" s="400">
        <v>6</v>
      </c>
    </row>
    <row r="28" spans="1:9" ht="15.75" customHeight="1">
      <c r="A28" s="391" t="s">
        <v>30</v>
      </c>
      <c r="B28" s="392" t="s">
        <v>31</v>
      </c>
      <c r="C28" s="393">
        <v>3047</v>
      </c>
      <c r="D28" s="394">
        <v>49.66</v>
      </c>
      <c r="E28" s="395">
        <v>1</v>
      </c>
      <c r="F28" s="393">
        <v>893</v>
      </c>
      <c r="G28" s="402">
        <v>-37.29</v>
      </c>
      <c r="H28" s="403"/>
      <c r="I28" s="401">
        <v>3</v>
      </c>
    </row>
    <row r="32" ht="14.25">
      <c r="E32" s="289"/>
    </row>
  </sheetData>
  <sheetProtection/>
  <mergeCells count="24">
    <mergeCell ref="A1:I1"/>
    <mergeCell ref="A3:B3"/>
    <mergeCell ref="H3:I3"/>
    <mergeCell ref="C4:E4"/>
    <mergeCell ref="F4:G4"/>
    <mergeCell ref="H4:I4"/>
    <mergeCell ref="G26:H26"/>
    <mergeCell ref="G27:H27"/>
    <mergeCell ref="C17:E17"/>
    <mergeCell ref="F17:I17"/>
    <mergeCell ref="G18:H18"/>
    <mergeCell ref="G19:H19"/>
    <mergeCell ref="G20:H20"/>
    <mergeCell ref="G21:H21"/>
    <mergeCell ref="G28:H28"/>
    <mergeCell ref="A4:A5"/>
    <mergeCell ref="A7:A8"/>
    <mergeCell ref="A17:A18"/>
    <mergeCell ref="B4:B5"/>
    <mergeCell ref="B17:B18"/>
    <mergeCell ref="G22:H22"/>
    <mergeCell ref="G23:H23"/>
    <mergeCell ref="G24:H24"/>
    <mergeCell ref="G25:H25"/>
  </mergeCells>
  <printOptions horizontalCentered="1"/>
  <pageMargins left="0.7479166666666667" right="0.7479166666666667" top="0.7868055555555555" bottom="0.7868055555555555" header="0" footer="0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00" zoomScalePageLayoutView="0" workbookViewId="0" topLeftCell="A1">
      <selection activeCell="L5" sqref="L5"/>
    </sheetView>
  </sheetViews>
  <sheetFormatPr defaultColWidth="9.00390625" defaultRowHeight="14.25"/>
  <cols>
    <col min="1" max="1" width="8.875" style="1" customWidth="1"/>
    <col min="2" max="2" width="21.00390625" style="1" customWidth="1"/>
    <col min="3" max="3" width="7.00390625" style="1" customWidth="1"/>
    <col min="4" max="4" width="9.375" style="1" customWidth="1"/>
    <col min="5" max="5" width="8.50390625" style="1" customWidth="1"/>
    <col min="6" max="6" width="7.00390625" style="1" customWidth="1"/>
    <col min="7" max="7" width="9.00390625" style="1" customWidth="1"/>
    <col min="8" max="8" width="9.125" style="1" customWidth="1"/>
    <col min="9" max="9" width="7.75390625" style="1" customWidth="1"/>
    <col min="10" max="10" width="9.375" style="1" customWidth="1"/>
    <col min="11" max="11" width="10.00390625" style="1" customWidth="1"/>
    <col min="12" max="12" width="21.625" style="1" customWidth="1"/>
    <col min="13" max="16384" width="9.00390625" style="1" customWidth="1"/>
  </cols>
  <sheetData>
    <row r="1" spans="1:11" ht="31.5" customHeight="1">
      <c r="A1" s="538" t="s">
        <v>249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 customHeight="1">
      <c r="A3" s="3" t="s">
        <v>250</v>
      </c>
      <c r="B3" s="2"/>
      <c r="C3" s="2"/>
      <c r="D3" s="2"/>
      <c r="E3" s="539"/>
      <c r="F3" s="540"/>
      <c r="G3" s="540"/>
      <c r="H3" s="2"/>
      <c r="I3" s="2"/>
      <c r="J3" s="541" t="s">
        <v>251</v>
      </c>
      <c r="K3" s="541"/>
    </row>
    <row r="4" spans="1:11" ht="16.5" customHeight="1">
      <c r="A4" s="534" t="s">
        <v>252</v>
      </c>
      <c r="B4" s="535"/>
      <c r="C4" s="542" t="s">
        <v>253</v>
      </c>
      <c r="D4" s="542"/>
      <c r="E4" s="542"/>
      <c r="F4" s="542" t="s">
        <v>230</v>
      </c>
      <c r="G4" s="542"/>
      <c r="H4" s="542"/>
      <c r="I4" s="542" t="s">
        <v>254</v>
      </c>
      <c r="J4" s="542"/>
      <c r="K4" s="543"/>
    </row>
    <row r="5" spans="1:11" ht="16.5" customHeight="1">
      <c r="A5" s="536"/>
      <c r="B5" s="537"/>
      <c r="C5" s="5" t="s">
        <v>82</v>
      </c>
      <c r="D5" s="5" t="s">
        <v>83</v>
      </c>
      <c r="E5" s="5" t="s">
        <v>255</v>
      </c>
      <c r="F5" s="5" t="s">
        <v>82</v>
      </c>
      <c r="G5" s="5" t="s">
        <v>83</v>
      </c>
      <c r="H5" s="5" t="s">
        <v>255</v>
      </c>
      <c r="I5" s="5" t="s">
        <v>82</v>
      </c>
      <c r="J5" s="5" t="s">
        <v>83</v>
      </c>
      <c r="K5" s="20" t="s">
        <v>255</v>
      </c>
    </row>
    <row r="6" spans="1:11" ht="16.5" customHeight="1">
      <c r="A6" s="530" t="s">
        <v>256</v>
      </c>
      <c r="B6" s="5" t="s">
        <v>257</v>
      </c>
      <c r="C6" s="6">
        <v>24</v>
      </c>
      <c r="D6" s="6">
        <v>75</v>
      </c>
      <c r="E6" s="7">
        <v>158.62</v>
      </c>
      <c r="F6" s="6">
        <v>7179</v>
      </c>
      <c r="G6" s="6">
        <v>18963</v>
      </c>
      <c r="H6" s="7">
        <v>-7.44</v>
      </c>
      <c r="I6" s="6">
        <v>935</v>
      </c>
      <c r="J6" s="6">
        <v>7364</v>
      </c>
      <c r="K6" s="21">
        <v>8.42</v>
      </c>
    </row>
    <row r="7" spans="1:11" ht="16.5" customHeight="1">
      <c r="A7" s="530"/>
      <c r="B7" s="8" t="s">
        <v>258</v>
      </c>
      <c r="C7" s="6">
        <v>23</v>
      </c>
      <c r="D7" s="6">
        <v>72</v>
      </c>
      <c r="E7" s="7">
        <v>157.14</v>
      </c>
      <c r="F7" s="6">
        <v>6969</v>
      </c>
      <c r="G7" s="6">
        <v>18361</v>
      </c>
      <c r="H7" s="7">
        <v>-1.18</v>
      </c>
      <c r="I7" s="6">
        <v>935</v>
      </c>
      <c r="J7" s="6">
        <v>6928</v>
      </c>
      <c r="K7" s="21">
        <v>5.97</v>
      </c>
    </row>
    <row r="8" spans="1:11" ht="16.5" customHeight="1">
      <c r="A8" s="530"/>
      <c r="B8" s="8" t="s">
        <v>259</v>
      </c>
      <c r="C8" s="6" t="s">
        <v>36</v>
      </c>
      <c r="D8" s="6" t="s">
        <v>36</v>
      </c>
      <c r="E8" s="7" t="s">
        <v>36</v>
      </c>
      <c r="F8" s="6" t="s">
        <v>36</v>
      </c>
      <c r="G8" s="6" t="s">
        <v>36</v>
      </c>
      <c r="H8" s="7" t="s">
        <v>36</v>
      </c>
      <c r="I8" s="6" t="s">
        <v>36</v>
      </c>
      <c r="J8" s="6">
        <v>49</v>
      </c>
      <c r="K8" s="21">
        <v>-37.97</v>
      </c>
    </row>
    <row r="9" spans="1:11" ht="16.5" customHeight="1">
      <c r="A9" s="530"/>
      <c r="B9" s="8" t="s">
        <v>260</v>
      </c>
      <c r="C9" s="6"/>
      <c r="D9" s="6"/>
      <c r="E9" s="7"/>
      <c r="F9" s="6"/>
      <c r="G9" s="6"/>
      <c r="H9" s="7"/>
      <c r="I9" s="6"/>
      <c r="J9" s="6"/>
      <c r="K9" s="21"/>
    </row>
    <row r="10" spans="1:11" ht="16.5" customHeight="1">
      <c r="A10" s="530"/>
      <c r="B10" s="8" t="s">
        <v>261</v>
      </c>
      <c r="C10" s="6"/>
      <c r="D10" s="6"/>
      <c r="E10" s="7"/>
      <c r="F10" s="6"/>
      <c r="G10" s="6"/>
      <c r="H10" s="7"/>
      <c r="I10" s="6"/>
      <c r="J10" s="6"/>
      <c r="K10" s="21"/>
    </row>
    <row r="11" spans="1:11" ht="16.5" customHeight="1">
      <c r="A11" s="530"/>
      <c r="B11" s="8" t="s">
        <v>262</v>
      </c>
      <c r="C11" s="6"/>
      <c r="D11" s="6"/>
      <c r="E11" s="7"/>
      <c r="F11" s="6"/>
      <c r="G11" s="6"/>
      <c r="H11" s="7"/>
      <c r="I11" s="6"/>
      <c r="J11" s="6"/>
      <c r="K11" s="21"/>
    </row>
    <row r="12" spans="1:11" ht="16.5" customHeight="1">
      <c r="A12" s="530"/>
      <c r="B12" s="8" t="s">
        <v>263</v>
      </c>
      <c r="C12" s="6" t="s">
        <v>36</v>
      </c>
      <c r="D12" s="6" t="s">
        <v>36</v>
      </c>
      <c r="E12" s="7">
        <v>-100</v>
      </c>
      <c r="F12" s="6" t="s">
        <v>36</v>
      </c>
      <c r="G12" s="6" t="s">
        <v>36</v>
      </c>
      <c r="H12" s="7">
        <v>-100</v>
      </c>
      <c r="I12" s="6" t="s">
        <v>36</v>
      </c>
      <c r="J12" s="6">
        <v>145</v>
      </c>
      <c r="K12" s="21" t="s">
        <v>36</v>
      </c>
    </row>
    <row r="13" spans="1:11" ht="16.5" customHeight="1">
      <c r="A13" s="530"/>
      <c r="B13" s="8" t="s">
        <v>264</v>
      </c>
      <c r="C13" s="6"/>
      <c r="D13" s="6"/>
      <c r="E13" s="7"/>
      <c r="F13" s="6"/>
      <c r="G13" s="6"/>
      <c r="H13" s="7"/>
      <c r="I13" s="6"/>
      <c r="J13" s="6"/>
      <c r="K13" s="21"/>
    </row>
    <row r="14" spans="1:11" ht="16.5" customHeight="1">
      <c r="A14" s="530"/>
      <c r="B14" s="8" t="s">
        <v>265</v>
      </c>
      <c r="C14" s="6"/>
      <c r="D14" s="6"/>
      <c r="E14" s="7"/>
      <c r="F14" s="6"/>
      <c r="G14" s="6"/>
      <c r="H14" s="7"/>
      <c r="I14" s="6"/>
      <c r="J14" s="6">
        <v>206</v>
      </c>
      <c r="K14" s="21" t="s">
        <v>36</v>
      </c>
    </row>
    <row r="15" spans="1:11" ht="16.5" customHeight="1">
      <c r="A15" s="530"/>
      <c r="B15" s="8" t="s">
        <v>266</v>
      </c>
      <c r="C15" s="6"/>
      <c r="D15" s="6"/>
      <c r="E15" s="7"/>
      <c r="F15" s="6"/>
      <c r="G15" s="6"/>
      <c r="H15" s="7"/>
      <c r="I15" s="6"/>
      <c r="J15" s="6">
        <v>36</v>
      </c>
      <c r="K15" s="21" t="s">
        <v>36</v>
      </c>
    </row>
    <row r="16" spans="1:11" ht="16.5" customHeight="1">
      <c r="A16" s="531"/>
      <c r="B16" s="9" t="s">
        <v>267</v>
      </c>
      <c r="C16" s="10">
        <v>1</v>
      </c>
      <c r="D16" s="10">
        <v>3</v>
      </c>
      <c r="E16" s="10" t="s">
        <v>36</v>
      </c>
      <c r="F16" s="10">
        <v>210</v>
      </c>
      <c r="G16" s="10">
        <v>602</v>
      </c>
      <c r="H16" s="10" t="s">
        <v>36</v>
      </c>
      <c r="I16" s="10" t="s">
        <v>36</v>
      </c>
      <c r="J16" s="10" t="s">
        <v>36</v>
      </c>
      <c r="K16" s="22" t="s">
        <v>36</v>
      </c>
    </row>
    <row r="17" spans="1:11" ht="16.5" customHeight="1">
      <c r="A17" s="532" t="s">
        <v>268</v>
      </c>
      <c r="B17" s="4" t="s">
        <v>248</v>
      </c>
      <c r="C17" s="11">
        <v>24</v>
      </c>
      <c r="D17" s="11">
        <v>75</v>
      </c>
      <c r="E17" s="12">
        <v>158.62</v>
      </c>
      <c r="F17" s="11">
        <v>7179</v>
      </c>
      <c r="G17" s="11">
        <v>18963</v>
      </c>
      <c r="H17" s="12">
        <v>-7.44</v>
      </c>
      <c r="I17" s="11">
        <v>935</v>
      </c>
      <c r="J17" s="11">
        <v>7364</v>
      </c>
      <c r="K17" s="23">
        <v>8.42</v>
      </c>
    </row>
    <row r="18" spans="1:11" ht="16.5" customHeight="1">
      <c r="A18" s="530"/>
      <c r="B18" s="13" t="s">
        <v>269</v>
      </c>
      <c r="C18" s="14" t="s">
        <v>36</v>
      </c>
      <c r="D18" s="14">
        <v>3</v>
      </c>
      <c r="E18" s="15">
        <v>-50</v>
      </c>
      <c r="F18" s="14">
        <v>1032</v>
      </c>
      <c r="G18" s="14">
        <v>4490</v>
      </c>
      <c r="H18" s="15">
        <v>-38.77</v>
      </c>
      <c r="I18" s="14">
        <v>23</v>
      </c>
      <c r="J18" s="14">
        <v>783</v>
      </c>
      <c r="K18" s="24">
        <v>104.97</v>
      </c>
    </row>
    <row r="19" spans="1:11" ht="16.5" customHeight="1">
      <c r="A19" s="530"/>
      <c r="B19" s="13" t="s">
        <v>270</v>
      </c>
      <c r="C19" s="14"/>
      <c r="D19" s="14"/>
      <c r="E19" s="15"/>
      <c r="F19" s="14"/>
      <c r="G19" s="14"/>
      <c r="H19" s="15"/>
      <c r="I19" s="14"/>
      <c r="J19" s="14"/>
      <c r="K19" s="24"/>
    </row>
    <row r="20" spans="1:11" ht="16.5" customHeight="1">
      <c r="A20" s="530"/>
      <c r="B20" s="13" t="s">
        <v>271</v>
      </c>
      <c r="C20" s="14">
        <v>2</v>
      </c>
      <c r="D20" s="14">
        <v>13</v>
      </c>
      <c r="E20" s="15">
        <v>-13.33</v>
      </c>
      <c r="F20" s="14">
        <v>4111</v>
      </c>
      <c r="G20" s="14">
        <v>8277</v>
      </c>
      <c r="H20" s="15">
        <v>-29.34</v>
      </c>
      <c r="I20" s="14">
        <v>363</v>
      </c>
      <c r="J20" s="14">
        <v>2246</v>
      </c>
      <c r="K20" s="24">
        <v>-44.12</v>
      </c>
    </row>
    <row r="21" spans="1:11" ht="16.5" customHeight="1">
      <c r="A21" s="530"/>
      <c r="B21" s="13" t="s">
        <v>272</v>
      </c>
      <c r="C21" s="14" t="s">
        <v>36</v>
      </c>
      <c r="D21" s="14" t="s">
        <v>36</v>
      </c>
      <c r="E21" s="15"/>
      <c r="F21" s="14"/>
      <c r="G21" s="14">
        <v>-789</v>
      </c>
      <c r="H21" s="15">
        <v>-502.29</v>
      </c>
      <c r="I21" s="14" t="s">
        <v>36</v>
      </c>
      <c r="J21" s="14" t="s">
        <v>36</v>
      </c>
      <c r="K21" s="24" t="s">
        <v>36</v>
      </c>
    </row>
    <row r="22" spans="1:11" ht="16.5" customHeight="1">
      <c r="A22" s="530"/>
      <c r="B22" s="13" t="s">
        <v>273</v>
      </c>
      <c r="C22" s="14" t="s">
        <v>36</v>
      </c>
      <c r="D22" s="14">
        <v>1</v>
      </c>
      <c r="E22" s="15"/>
      <c r="F22" s="14"/>
      <c r="G22" s="14">
        <v>876</v>
      </c>
      <c r="H22" s="15">
        <v>36.02</v>
      </c>
      <c r="I22" s="14" t="s">
        <v>36</v>
      </c>
      <c r="J22" s="14" t="s">
        <v>36</v>
      </c>
      <c r="K22" s="24">
        <v>-100</v>
      </c>
    </row>
    <row r="23" spans="1:11" ht="16.5" customHeight="1">
      <c r="A23" s="530"/>
      <c r="B23" s="13" t="s">
        <v>274</v>
      </c>
      <c r="C23" s="14"/>
      <c r="D23" s="14"/>
      <c r="E23" s="15"/>
      <c r="F23" s="14"/>
      <c r="G23" s="14"/>
      <c r="H23" s="15"/>
      <c r="I23" s="14"/>
      <c r="J23" s="14"/>
      <c r="K23" s="24"/>
    </row>
    <row r="24" spans="1:11" ht="16.5" customHeight="1">
      <c r="A24" s="530"/>
      <c r="B24" s="16" t="s">
        <v>275</v>
      </c>
      <c r="C24" s="14">
        <v>19</v>
      </c>
      <c r="D24" s="14">
        <v>52</v>
      </c>
      <c r="E24" s="15">
        <v>1633.33</v>
      </c>
      <c r="F24" s="14">
        <v>1864</v>
      </c>
      <c r="G24" s="14">
        <v>5154</v>
      </c>
      <c r="H24" s="15">
        <v>756.15</v>
      </c>
      <c r="I24" s="14">
        <v>549</v>
      </c>
      <c r="J24" s="14">
        <v>2969</v>
      </c>
      <c r="K24" s="24">
        <v>56.84</v>
      </c>
    </row>
    <row r="25" spans="1:11" ht="16.5" customHeight="1">
      <c r="A25" s="530"/>
      <c r="B25" s="16" t="s">
        <v>276</v>
      </c>
      <c r="C25" s="14" t="s">
        <v>36</v>
      </c>
      <c r="D25" s="14">
        <v>1</v>
      </c>
      <c r="E25" s="15" t="s">
        <v>36</v>
      </c>
      <c r="F25" s="14" t="s">
        <v>36</v>
      </c>
      <c r="G25" s="14">
        <v>50</v>
      </c>
      <c r="H25" s="15" t="s">
        <v>36</v>
      </c>
      <c r="I25" s="14" t="s">
        <v>36</v>
      </c>
      <c r="J25" s="14" t="s">
        <v>36</v>
      </c>
      <c r="K25" s="24" t="s">
        <v>36</v>
      </c>
    </row>
    <row r="26" spans="1:11" ht="16.5" customHeight="1">
      <c r="A26" s="530"/>
      <c r="B26" s="16" t="s">
        <v>277</v>
      </c>
      <c r="C26" s="14">
        <v>3</v>
      </c>
      <c r="D26" s="14">
        <v>3</v>
      </c>
      <c r="E26" s="15" t="s">
        <v>36</v>
      </c>
      <c r="F26" s="14">
        <v>172</v>
      </c>
      <c r="G26" s="14">
        <v>172</v>
      </c>
      <c r="H26" s="15" t="s">
        <v>36</v>
      </c>
      <c r="I26" s="14" t="s">
        <v>36</v>
      </c>
      <c r="J26" s="14">
        <v>753</v>
      </c>
      <c r="K26" s="24">
        <v>364.81</v>
      </c>
    </row>
    <row r="27" spans="1:11" ht="16.5" customHeight="1">
      <c r="A27" s="533"/>
      <c r="B27" s="17" t="s">
        <v>267</v>
      </c>
      <c r="C27" s="18" t="s">
        <v>36</v>
      </c>
      <c r="D27" s="18">
        <v>2</v>
      </c>
      <c r="E27" s="19" t="s">
        <v>36</v>
      </c>
      <c r="F27" s="18" t="s">
        <v>36</v>
      </c>
      <c r="G27" s="18">
        <v>733</v>
      </c>
      <c r="H27" s="19" t="s">
        <v>36</v>
      </c>
      <c r="I27" s="18" t="s">
        <v>36</v>
      </c>
      <c r="J27" s="18">
        <v>613</v>
      </c>
      <c r="K27" s="25" t="s">
        <v>36</v>
      </c>
    </row>
  </sheetData>
  <sheetProtection/>
  <mergeCells count="9">
    <mergeCell ref="A6:A16"/>
    <mergeCell ref="A17:A27"/>
    <mergeCell ref="A4:B5"/>
    <mergeCell ref="A1:K1"/>
    <mergeCell ref="E3:G3"/>
    <mergeCell ref="J3:K3"/>
    <mergeCell ref="C4:E4"/>
    <mergeCell ref="F4:H4"/>
    <mergeCell ref="I4:K4"/>
  </mergeCells>
  <printOptions/>
  <pageMargins left="1.488888888888889" right="0.75" top="0.6888888888888889" bottom="0.65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B52"/>
  <sheetViews>
    <sheetView zoomScaleSheetLayoutView="100" zoomScalePageLayoutView="0" workbookViewId="0" topLeftCell="A1">
      <selection activeCell="I24" sqref="I24"/>
    </sheetView>
  </sheetViews>
  <sheetFormatPr defaultColWidth="9.00390625" defaultRowHeight="14.25"/>
  <cols>
    <col min="1" max="2" width="6.00390625" style="0" customWidth="1"/>
    <col min="3" max="4" width="8.50390625" style="0" customWidth="1"/>
    <col min="5" max="5" width="9.125" style="0" customWidth="1"/>
    <col min="6" max="6" width="8.00390625" style="0" customWidth="1"/>
    <col min="7" max="7" width="9.50390625" style="0" customWidth="1"/>
    <col min="8" max="8" width="9.25390625" style="0" customWidth="1"/>
    <col min="9" max="9" width="8.25390625" style="0" customWidth="1"/>
    <col min="10" max="10" width="8.75390625" style="0" customWidth="1"/>
    <col min="11" max="11" width="9.50390625" style="0" customWidth="1"/>
    <col min="12" max="12" width="7.875" style="0" customWidth="1"/>
    <col min="13" max="13" width="8.625" style="0" customWidth="1"/>
    <col min="14" max="14" width="9.75390625" style="0" customWidth="1"/>
  </cols>
  <sheetData>
    <row r="1" spans="1:14" ht="26.25" customHeight="1">
      <c r="A1" s="428" t="s">
        <v>37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</row>
    <row r="2" spans="1:14" s="118" customFormat="1" ht="21" customHeight="1">
      <c r="A2" s="292" t="s">
        <v>38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 t="s">
        <v>39</v>
      </c>
      <c r="N2" s="293"/>
    </row>
    <row r="3" spans="1:14" ht="15.75" customHeight="1">
      <c r="A3" s="294"/>
      <c r="B3" s="440" t="s">
        <v>40</v>
      </c>
      <c r="C3" s="430" t="s">
        <v>41</v>
      </c>
      <c r="D3" s="431"/>
      <c r="E3" s="431"/>
      <c r="F3" s="431"/>
      <c r="G3" s="431"/>
      <c r="H3" s="431"/>
      <c r="I3" s="432" t="s">
        <v>42</v>
      </c>
      <c r="J3" s="433"/>
      <c r="K3" s="433"/>
      <c r="L3" s="433"/>
      <c r="M3" s="433"/>
      <c r="N3" s="434"/>
    </row>
    <row r="4" spans="1:14" ht="15.75" customHeight="1">
      <c r="A4" s="295" t="s">
        <v>43</v>
      </c>
      <c r="B4" s="441"/>
      <c r="C4" s="435" t="s">
        <v>44</v>
      </c>
      <c r="D4" s="436"/>
      <c r="E4" s="437" t="s">
        <v>45</v>
      </c>
      <c r="F4" s="436"/>
      <c r="G4" s="437" t="s">
        <v>46</v>
      </c>
      <c r="H4" s="438"/>
      <c r="I4" s="435" t="s">
        <v>44</v>
      </c>
      <c r="J4" s="436"/>
      <c r="K4" s="437" t="s">
        <v>45</v>
      </c>
      <c r="L4" s="436"/>
      <c r="M4" s="437" t="s">
        <v>46</v>
      </c>
      <c r="N4" s="439"/>
    </row>
    <row r="5" spans="1:14" ht="15.75" customHeight="1">
      <c r="A5" s="296"/>
      <c r="B5" s="441"/>
      <c r="C5" s="297" t="s">
        <v>47</v>
      </c>
      <c r="D5" s="298" t="s">
        <v>48</v>
      </c>
      <c r="E5" s="298" t="s">
        <v>47</v>
      </c>
      <c r="F5" s="298" t="s">
        <v>48</v>
      </c>
      <c r="G5" s="299" t="s">
        <v>47</v>
      </c>
      <c r="H5" s="300" t="s">
        <v>48</v>
      </c>
      <c r="I5" s="353" t="s">
        <v>47</v>
      </c>
      <c r="J5" s="354" t="s">
        <v>49</v>
      </c>
      <c r="K5" s="354" t="s">
        <v>47</v>
      </c>
      <c r="L5" s="354" t="s">
        <v>49</v>
      </c>
      <c r="M5" s="299" t="s">
        <v>47</v>
      </c>
      <c r="N5" s="355" t="s">
        <v>48</v>
      </c>
    </row>
    <row r="6" spans="1:14" ht="15.75" customHeight="1">
      <c r="A6" s="294"/>
      <c r="B6" s="301" t="s">
        <v>50</v>
      </c>
      <c r="C6" s="302">
        <v>13550</v>
      </c>
      <c r="D6" s="303">
        <v>3.3</v>
      </c>
      <c r="E6" s="304" t="s">
        <v>51</v>
      </c>
      <c r="F6" s="303">
        <v>1.7</v>
      </c>
      <c r="G6" s="305">
        <v>2586</v>
      </c>
      <c r="H6" s="306">
        <v>10.7</v>
      </c>
      <c r="I6" s="356">
        <v>13550</v>
      </c>
      <c r="J6" s="303">
        <v>3.3</v>
      </c>
      <c r="K6" s="304" t="s">
        <v>51</v>
      </c>
      <c r="L6" s="303">
        <v>1.7</v>
      </c>
      <c r="M6" s="305">
        <v>2586</v>
      </c>
      <c r="N6" s="306">
        <v>10.7</v>
      </c>
    </row>
    <row r="7" spans="1:14" ht="15.75" customHeight="1">
      <c r="A7" s="307"/>
      <c r="B7" s="308" t="s">
        <v>52</v>
      </c>
      <c r="C7" s="309">
        <v>6532</v>
      </c>
      <c r="D7" s="310">
        <v>-10.4</v>
      </c>
      <c r="E7" s="309">
        <v>4347</v>
      </c>
      <c r="F7" s="310">
        <v>-19.3</v>
      </c>
      <c r="G7" s="311">
        <v>2185</v>
      </c>
      <c r="H7" s="312">
        <v>14.9</v>
      </c>
      <c r="I7" s="357">
        <v>20083</v>
      </c>
      <c r="J7" s="310">
        <v>-1.6</v>
      </c>
      <c r="K7" s="309">
        <v>15312</v>
      </c>
      <c r="L7" s="310">
        <v>-5.3</v>
      </c>
      <c r="M7" s="311">
        <v>4771</v>
      </c>
      <c r="N7" s="312">
        <v>12.5</v>
      </c>
    </row>
    <row r="8" spans="1:14" ht="15.75" customHeight="1">
      <c r="A8" s="307"/>
      <c r="B8" s="308" t="s">
        <v>53</v>
      </c>
      <c r="C8" s="313">
        <v>10257</v>
      </c>
      <c r="D8" s="314">
        <v>15.2</v>
      </c>
      <c r="E8" s="313">
        <v>7441</v>
      </c>
      <c r="F8" s="314">
        <v>20.2</v>
      </c>
      <c r="G8" s="311">
        <v>2816</v>
      </c>
      <c r="H8" s="315">
        <v>4</v>
      </c>
      <c r="I8" s="358">
        <v>30340</v>
      </c>
      <c r="J8" s="314">
        <v>3.5</v>
      </c>
      <c r="K8" s="358">
        <v>22753</v>
      </c>
      <c r="L8" s="314">
        <v>1.8</v>
      </c>
      <c r="M8" s="311">
        <v>7586</v>
      </c>
      <c r="N8" s="315">
        <v>9.2</v>
      </c>
    </row>
    <row r="9" spans="1:14" s="118" customFormat="1" ht="15.75" customHeight="1">
      <c r="A9" s="316" t="s">
        <v>54</v>
      </c>
      <c r="B9" s="317" t="s">
        <v>55</v>
      </c>
      <c r="C9" s="318">
        <v>13989</v>
      </c>
      <c r="D9" s="314">
        <v>32</v>
      </c>
      <c r="E9" s="318">
        <v>11116</v>
      </c>
      <c r="F9" s="314">
        <v>42.8</v>
      </c>
      <c r="G9" s="311">
        <v>2872</v>
      </c>
      <c r="H9" s="315">
        <v>2.2</v>
      </c>
      <c r="I9" s="359">
        <v>44336</v>
      </c>
      <c r="J9" s="314">
        <v>11.1</v>
      </c>
      <c r="K9" s="318">
        <v>33878</v>
      </c>
      <c r="L9" s="314">
        <v>12.4</v>
      </c>
      <c r="M9" s="311">
        <v>10458</v>
      </c>
      <c r="N9" s="315">
        <v>7.2</v>
      </c>
    </row>
    <row r="10" spans="1:14" ht="15.75" customHeight="1">
      <c r="A10" s="307"/>
      <c r="B10" s="308" t="s">
        <v>56</v>
      </c>
      <c r="C10" s="319">
        <v>17716</v>
      </c>
      <c r="D10" s="314">
        <v>56.6</v>
      </c>
      <c r="E10" s="320">
        <v>15005</v>
      </c>
      <c r="F10" s="314">
        <v>70.2</v>
      </c>
      <c r="G10" s="321" t="s">
        <v>57</v>
      </c>
      <c r="H10" s="315">
        <v>8.7</v>
      </c>
      <c r="I10" s="360">
        <v>62052</v>
      </c>
      <c r="J10" s="314">
        <v>21.2</v>
      </c>
      <c r="K10" s="320">
        <v>48883</v>
      </c>
      <c r="L10" s="314">
        <v>25.5</v>
      </c>
      <c r="M10" s="321" t="s">
        <v>58</v>
      </c>
      <c r="N10" s="315">
        <v>7.7</v>
      </c>
    </row>
    <row r="11" spans="1:14" ht="15.75" customHeight="1">
      <c r="A11" s="307"/>
      <c r="B11" s="308" t="s">
        <v>59</v>
      </c>
      <c r="C11" s="318">
        <v>13161</v>
      </c>
      <c r="D11" s="314">
        <v>10.7</v>
      </c>
      <c r="E11" s="318">
        <v>10756</v>
      </c>
      <c r="F11" s="314">
        <v>16.7</v>
      </c>
      <c r="G11" s="318">
        <v>2405</v>
      </c>
      <c r="H11" s="315">
        <v>-10</v>
      </c>
      <c r="I11" s="359">
        <v>75213</v>
      </c>
      <c r="J11" s="314">
        <v>19.2</v>
      </c>
      <c r="K11" s="318">
        <v>59639</v>
      </c>
      <c r="L11" s="314">
        <v>23.8</v>
      </c>
      <c r="M11" s="318">
        <v>15572</v>
      </c>
      <c r="N11" s="315">
        <v>4.3</v>
      </c>
    </row>
    <row r="12" spans="1:14" ht="15.75" customHeight="1">
      <c r="A12" s="307"/>
      <c r="B12" s="308" t="s">
        <v>60</v>
      </c>
      <c r="C12" s="322"/>
      <c r="D12" s="314"/>
      <c r="E12" s="318"/>
      <c r="F12" s="314"/>
      <c r="G12" s="318"/>
      <c r="H12" s="315"/>
      <c r="I12" s="359"/>
      <c r="J12" s="314"/>
      <c r="K12" s="318"/>
      <c r="L12" s="314"/>
      <c r="M12" s="318"/>
      <c r="N12" s="315"/>
    </row>
    <row r="13" spans="1:14" s="118" customFormat="1" ht="15.75" customHeight="1">
      <c r="A13" s="316" t="s">
        <v>61</v>
      </c>
      <c r="B13" s="317" t="s">
        <v>62</v>
      </c>
      <c r="C13" s="318"/>
      <c r="D13" s="314"/>
      <c r="E13" s="318"/>
      <c r="F13" s="314"/>
      <c r="G13" s="318"/>
      <c r="H13" s="315"/>
      <c r="I13" s="359"/>
      <c r="J13" s="314"/>
      <c r="K13" s="318"/>
      <c r="L13" s="314"/>
      <c r="M13" s="318"/>
      <c r="N13" s="315"/>
    </row>
    <row r="14" spans="1:14" ht="15.75" customHeight="1">
      <c r="A14" s="307"/>
      <c r="B14" s="308" t="s">
        <v>63</v>
      </c>
      <c r="C14" s="318"/>
      <c r="D14" s="314"/>
      <c r="E14" s="318"/>
      <c r="F14" s="314"/>
      <c r="G14" s="318"/>
      <c r="H14" s="315"/>
      <c r="I14" s="359"/>
      <c r="J14" s="314"/>
      <c r="K14" s="318"/>
      <c r="L14" s="314"/>
      <c r="M14" s="318"/>
      <c r="N14" s="315"/>
    </row>
    <row r="15" spans="1:14" ht="15.75" customHeight="1">
      <c r="A15" s="307"/>
      <c r="B15" s="308" t="s">
        <v>64</v>
      </c>
      <c r="C15" s="311"/>
      <c r="D15" s="314"/>
      <c r="E15" s="311"/>
      <c r="F15" s="314"/>
      <c r="G15" s="311"/>
      <c r="H15" s="315"/>
      <c r="I15" s="361"/>
      <c r="J15" s="314"/>
      <c r="K15" s="311"/>
      <c r="L15" s="314"/>
      <c r="M15" s="311"/>
      <c r="N15" s="315"/>
    </row>
    <row r="16" spans="1:14" ht="15.75" customHeight="1">
      <c r="A16" s="307"/>
      <c r="B16" s="308" t="s">
        <v>65</v>
      </c>
      <c r="C16" s="311"/>
      <c r="D16" s="314"/>
      <c r="E16" s="311"/>
      <c r="F16" s="314"/>
      <c r="G16" s="311"/>
      <c r="H16" s="315"/>
      <c r="I16" s="361"/>
      <c r="J16" s="314"/>
      <c r="K16" s="311"/>
      <c r="L16" s="314"/>
      <c r="M16" s="311"/>
      <c r="N16" s="315"/>
    </row>
    <row r="17" spans="1:236" s="290" customFormat="1" ht="15.75" customHeight="1">
      <c r="A17" s="307"/>
      <c r="B17" s="323" t="s">
        <v>66</v>
      </c>
      <c r="C17" s="324"/>
      <c r="D17" s="325"/>
      <c r="E17" s="324"/>
      <c r="F17" s="325"/>
      <c r="G17" s="324"/>
      <c r="H17" s="326"/>
      <c r="I17" s="362"/>
      <c r="J17" s="325"/>
      <c r="K17" s="324"/>
      <c r="L17" s="325"/>
      <c r="M17" s="324"/>
      <c r="N17" s="326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</row>
    <row r="18" spans="1:236" s="291" customFormat="1" ht="15.75" customHeight="1">
      <c r="A18" s="294"/>
      <c r="B18" s="327" t="s">
        <v>50</v>
      </c>
      <c r="C18" s="328">
        <v>2533</v>
      </c>
      <c r="D18" s="329">
        <v>5.5</v>
      </c>
      <c r="E18" s="328">
        <v>1458</v>
      </c>
      <c r="F18" s="329">
        <v>-11.5</v>
      </c>
      <c r="G18" s="330">
        <v>1075</v>
      </c>
      <c r="H18" s="331">
        <v>42.6</v>
      </c>
      <c r="I18" s="363">
        <v>2533</v>
      </c>
      <c r="J18" s="329">
        <v>5.5</v>
      </c>
      <c r="K18" s="328">
        <v>1458</v>
      </c>
      <c r="L18" s="329">
        <v>-11.5</v>
      </c>
      <c r="M18" s="328">
        <v>1075</v>
      </c>
      <c r="N18" s="331">
        <v>42.6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</row>
    <row r="19" spans="1:236" s="291" customFormat="1" ht="15.75" customHeight="1">
      <c r="A19" s="307"/>
      <c r="B19" s="332" t="s">
        <v>52</v>
      </c>
      <c r="C19" s="309">
        <v>1380</v>
      </c>
      <c r="D19" s="310">
        <v>38</v>
      </c>
      <c r="E19" s="309">
        <v>467</v>
      </c>
      <c r="F19" s="310">
        <v>-0.8</v>
      </c>
      <c r="G19" s="333">
        <v>912</v>
      </c>
      <c r="H19" s="312">
        <v>72.6</v>
      </c>
      <c r="I19" s="357">
        <v>3912</v>
      </c>
      <c r="J19" s="310">
        <v>15.1</v>
      </c>
      <c r="K19" s="311">
        <v>1925</v>
      </c>
      <c r="L19" s="310">
        <v>-9.1</v>
      </c>
      <c r="M19" s="311">
        <v>1988</v>
      </c>
      <c r="N19" s="312">
        <v>54.9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</row>
    <row r="20" spans="1:14" ht="15.75" customHeight="1">
      <c r="A20" s="307"/>
      <c r="B20" s="334" t="s">
        <v>53</v>
      </c>
      <c r="C20" s="335">
        <v>2233</v>
      </c>
      <c r="D20" s="314">
        <v>4.4</v>
      </c>
      <c r="E20" s="335">
        <v>1245</v>
      </c>
      <c r="F20" s="314">
        <v>62.1</v>
      </c>
      <c r="G20" s="336">
        <v>988</v>
      </c>
      <c r="H20" s="315">
        <v>-27.5</v>
      </c>
      <c r="I20" s="364">
        <v>6145</v>
      </c>
      <c r="J20" s="314">
        <v>10.8</v>
      </c>
      <c r="K20" s="364">
        <v>3170</v>
      </c>
      <c r="L20" s="314">
        <v>9.7</v>
      </c>
      <c r="M20" s="336">
        <v>2976</v>
      </c>
      <c r="N20" s="315">
        <v>12.4</v>
      </c>
    </row>
    <row r="21" spans="1:14" s="118" customFormat="1" ht="15.75" customHeight="1">
      <c r="A21" s="316" t="s">
        <v>67</v>
      </c>
      <c r="B21" s="337" t="s">
        <v>55</v>
      </c>
      <c r="C21" s="338">
        <v>2071</v>
      </c>
      <c r="D21" s="314">
        <v>61.6</v>
      </c>
      <c r="E21" s="338">
        <v>1080</v>
      </c>
      <c r="F21" s="314">
        <v>114.4</v>
      </c>
      <c r="G21" s="311">
        <v>991</v>
      </c>
      <c r="H21" s="315">
        <v>27.4</v>
      </c>
      <c r="I21" s="359">
        <v>8216</v>
      </c>
      <c r="J21" s="314">
        <v>20.4</v>
      </c>
      <c r="K21" s="318">
        <v>4249</v>
      </c>
      <c r="L21" s="314">
        <v>25.2</v>
      </c>
      <c r="M21" s="311">
        <v>3967</v>
      </c>
      <c r="N21" s="315">
        <v>15.8</v>
      </c>
    </row>
    <row r="22" spans="1:14" ht="15.75" customHeight="1">
      <c r="A22" s="307"/>
      <c r="B22" s="334" t="s">
        <v>56</v>
      </c>
      <c r="C22" s="319">
        <v>2333</v>
      </c>
      <c r="D22" s="314">
        <v>13.4</v>
      </c>
      <c r="E22" s="320">
        <v>1284</v>
      </c>
      <c r="F22" s="314">
        <v>23.3</v>
      </c>
      <c r="G22" s="320">
        <v>1049</v>
      </c>
      <c r="H22" s="315">
        <v>5.9</v>
      </c>
      <c r="I22" s="365">
        <v>10552</v>
      </c>
      <c r="J22" s="314">
        <v>18.8</v>
      </c>
      <c r="K22" s="320">
        <v>5537</v>
      </c>
      <c r="L22" s="314">
        <v>24.8</v>
      </c>
      <c r="M22" s="320">
        <v>5016</v>
      </c>
      <c r="N22" s="315">
        <v>13.6</v>
      </c>
    </row>
    <row r="23" spans="1:14" ht="15.75" customHeight="1">
      <c r="A23" s="307"/>
      <c r="B23" s="332" t="s">
        <v>59</v>
      </c>
      <c r="C23" s="338">
        <v>2227</v>
      </c>
      <c r="D23" s="314">
        <v>41.4</v>
      </c>
      <c r="E23" s="338">
        <v>1280</v>
      </c>
      <c r="F23" s="314">
        <v>104</v>
      </c>
      <c r="G23" s="311">
        <v>947</v>
      </c>
      <c r="H23" s="315">
        <v>0.3</v>
      </c>
      <c r="I23" s="359">
        <v>12779</v>
      </c>
      <c r="J23" s="314">
        <v>22.4</v>
      </c>
      <c r="K23" s="318">
        <v>6817</v>
      </c>
      <c r="L23" s="314">
        <v>35.1</v>
      </c>
      <c r="M23" s="311">
        <v>5962</v>
      </c>
      <c r="N23" s="315">
        <v>11.3</v>
      </c>
    </row>
    <row r="24" spans="1:14" ht="15.75" customHeight="1">
      <c r="A24" s="307"/>
      <c r="B24" s="334" t="s">
        <v>60</v>
      </c>
      <c r="C24" s="339"/>
      <c r="D24" s="314"/>
      <c r="E24" s="338"/>
      <c r="F24" s="314"/>
      <c r="G24" s="318"/>
      <c r="H24" s="315"/>
      <c r="I24" s="359"/>
      <c r="J24" s="314"/>
      <c r="K24" s="318"/>
      <c r="L24" s="314"/>
      <c r="M24" s="318"/>
      <c r="N24" s="315"/>
    </row>
    <row r="25" spans="1:14" s="118" customFormat="1" ht="15.75" customHeight="1">
      <c r="A25" s="316" t="s">
        <v>61</v>
      </c>
      <c r="B25" s="337" t="s">
        <v>62</v>
      </c>
      <c r="C25" s="338"/>
      <c r="D25" s="314"/>
      <c r="E25" s="338"/>
      <c r="F25" s="314"/>
      <c r="G25" s="318"/>
      <c r="H25" s="315"/>
      <c r="I25" s="359"/>
      <c r="J25" s="314"/>
      <c r="K25" s="318"/>
      <c r="L25" s="314"/>
      <c r="M25" s="318"/>
      <c r="N25" s="315"/>
    </row>
    <row r="26" spans="1:14" ht="15.75" customHeight="1">
      <c r="A26" s="307"/>
      <c r="B26" s="334" t="s">
        <v>63</v>
      </c>
      <c r="C26" s="338"/>
      <c r="D26" s="314"/>
      <c r="E26" s="338"/>
      <c r="F26" s="314"/>
      <c r="G26" s="318"/>
      <c r="H26" s="315"/>
      <c r="I26" s="359"/>
      <c r="J26" s="314"/>
      <c r="K26" s="318"/>
      <c r="L26" s="314"/>
      <c r="M26" s="318"/>
      <c r="N26" s="315"/>
    </row>
    <row r="27" spans="1:14" ht="15.75" customHeight="1">
      <c r="A27" s="307"/>
      <c r="B27" s="332" t="s">
        <v>64</v>
      </c>
      <c r="C27" s="338"/>
      <c r="D27" s="314"/>
      <c r="E27" s="338"/>
      <c r="F27" s="314"/>
      <c r="G27" s="311"/>
      <c r="H27" s="315"/>
      <c r="I27" s="361"/>
      <c r="J27" s="314"/>
      <c r="K27" s="311"/>
      <c r="L27" s="314"/>
      <c r="M27" s="311"/>
      <c r="N27" s="315"/>
    </row>
    <row r="28" spans="1:14" ht="15.75" customHeight="1">
      <c r="A28" s="307"/>
      <c r="B28" s="332" t="s">
        <v>65</v>
      </c>
      <c r="C28" s="338"/>
      <c r="D28" s="314"/>
      <c r="E28" s="338"/>
      <c r="F28" s="314"/>
      <c r="G28" s="311"/>
      <c r="H28" s="315"/>
      <c r="I28" s="361"/>
      <c r="J28" s="314"/>
      <c r="K28" s="311"/>
      <c r="L28" s="314"/>
      <c r="M28" s="311"/>
      <c r="N28" s="315"/>
    </row>
    <row r="29" spans="1:14" ht="15.75" customHeight="1">
      <c r="A29" s="340"/>
      <c r="B29" s="341" t="s">
        <v>68</v>
      </c>
      <c r="C29" s="342"/>
      <c r="D29" s="325"/>
      <c r="E29" s="342"/>
      <c r="F29" s="325"/>
      <c r="G29" s="324"/>
      <c r="H29" s="326"/>
      <c r="I29" s="362"/>
      <c r="J29" s="325"/>
      <c r="K29" s="324"/>
      <c r="L29" s="325"/>
      <c r="M29" s="324"/>
      <c r="N29" s="326"/>
    </row>
    <row r="37" spans="1:8" ht="15">
      <c r="A37" s="343" t="s">
        <v>69</v>
      </c>
      <c r="B37" s="343" t="s">
        <v>70</v>
      </c>
      <c r="C37" s="343" t="s">
        <v>71</v>
      </c>
      <c r="D37" s="343" t="s">
        <v>72</v>
      </c>
      <c r="E37" s="343" t="s">
        <v>73</v>
      </c>
      <c r="F37" s="344" t="s">
        <v>74</v>
      </c>
      <c r="G37" s="345"/>
      <c r="H37" s="345"/>
    </row>
    <row r="38" spans="1:8" ht="15">
      <c r="A38" s="346" t="s">
        <v>11</v>
      </c>
      <c r="B38" s="346" t="s">
        <v>75</v>
      </c>
      <c r="C38" s="346" t="s">
        <v>76</v>
      </c>
      <c r="D38" s="346">
        <v>131182472</v>
      </c>
      <c r="E38" s="346">
        <v>89773016</v>
      </c>
      <c r="F38" s="347">
        <v>46.13</v>
      </c>
      <c r="G38" s="345"/>
      <c r="H38" s="348">
        <v>13118.2472</v>
      </c>
    </row>
    <row r="39" spans="1:8" ht="15">
      <c r="A39" s="346" t="s">
        <v>11</v>
      </c>
      <c r="B39" s="346" t="s">
        <v>75</v>
      </c>
      <c r="C39" s="346" t="s">
        <v>77</v>
      </c>
      <c r="D39" s="346">
        <v>23222126</v>
      </c>
      <c r="E39" s="346">
        <v>21026734</v>
      </c>
      <c r="F39" s="347">
        <v>10.44</v>
      </c>
      <c r="G39" s="345"/>
      <c r="H39" s="348"/>
    </row>
    <row r="40" spans="1:8" ht="15">
      <c r="A40" s="346" t="s">
        <v>11</v>
      </c>
      <c r="B40" s="346" t="s">
        <v>75</v>
      </c>
      <c r="C40" s="346" t="s">
        <v>78</v>
      </c>
      <c r="D40" s="346">
        <v>144890</v>
      </c>
      <c r="E40" s="346">
        <v>0</v>
      </c>
      <c r="F40" s="347">
        <v>0</v>
      </c>
      <c r="G40" s="345"/>
      <c r="H40" s="348"/>
    </row>
    <row r="41" spans="1:8" ht="15">
      <c r="A41" s="345"/>
      <c r="B41" s="345"/>
      <c r="C41" s="345"/>
      <c r="D41" s="346">
        <v>23367016</v>
      </c>
      <c r="E41" s="346">
        <v>21026734</v>
      </c>
      <c r="F41" s="347">
        <v>11.1300309406111</v>
      </c>
      <c r="G41" s="345"/>
      <c r="H41" s="348">
        <v>2336.7016</v>
      </c>
    </row>
    <row r="42" spans="1:8" ht="15">
      <c r="A42" s="346" t="s">
        <v>11</v>
      </c>
      <c r="B42" s="346" t="s">
        <v>75</v>
      </c>
      <c r="C42" s="346" t="s">
        <v>45</v>
      </c>
      <c r="D42" s="346">
        <v>107815456</v>
      </c>
      <c r="E42" s="346">
        <v>68746282</v>
      </c>
      <c r="F42" s="347">
        <v>56.83</v>
      </c>
      <c r="G42" s="345"/>
      <c r="H42" s="348">
        <v>10781.5456</v>
      </c>
    </row>
    <row r="47" spans="1:6" ht="15">
      <c r="A47" s="349" t="s">
        <v>69</v>
      </c>
      <c r="B47" s="349" t="s">
        <v>70</v>
      </c>
      <c r="C47" s="349" t="s">
        <v>71</v>
      </c>
      <c r="D47" s="349" t="s">
        <v>72</v>
      </c>
      <c r="E47" s="349" t="s">
        <v>73</v>
      </c>
      <c r="F47" s="350" t="s">
        <v>74</v>
      </c>
    </row>
    <row r="48" spans="1:8" ht="15">
      <c r="A48" s="351" t="s">
        <v>11</v>
      </c>
      <c r="B48" s="351" t="s">
        <v>75</v>
      </c>
      <c r="C48" s="351" t="s">
        <v>76</v>
      </c>
      <c r="D48" s="351">
        <v>24004039</v>
      </c>
      <c r="E48" s="351">
        <v>11210199</v>
      </c>
      <c r="F48" s="352">
        <v>114.13</v>
      </c>
      <c r="H48" s="94">
        <f>D48*0.0001</f>
        <v>2400.4039</v>
      </c>
    </row>
    <row r="49" spans="1:8" ht="15">
      <c r="A49" s="351" t="s">
        <v>11</v>
      </c>
      <c r="B49" s="351" t="s">
        <v>75</v>
      </c>
      <c r="C49" s="351" t="s">
        <v>77</v>
      </c>
      <c r="D49" s="351">
        <v>7520820</v>
      </c>
      <c r="E49" s="351">
        <v>7967010</v>
      </c>
      <c r="F49" s="352">
        <v>-5.6</v>
      </c>
      <c r="H49" s="94"/>
    </row>
    <row r="50" spans="1:8" ht="15">
      <c r="A50" s="351" t="s">
        <v>11</v>
      </c>
      <c r="B50" s="351" t="s">
        <v>75</v>
      </c>
      <c r="C50" s="351" t="s">
        <v>78</v>
      </c>
      <c r="D50" s="351">
        <v>22556</v>
      </c>
      <c r="E50" s="351">
        <v>0</v>
      </c>
      <c r="F50" s="352">
        <v>0</v>
      </c>
      <c r="H50" s="94"/>
    </row>
    <row r="51" spans="1:8" ht="15">
      <c r="A51" s="351"/>
      <c r="B51" s="351"/>
      <c r="C51" s="351"/>
      <c r="D51" s="351">
        <f>SUM(D49:D50)</f>
        <v>7543376</v>
      </c>
      <c r="E51" s="351">
        <f>SUM(E49:E50)</f>
        <v>7967010</v>
      </c>
      <c r="F51" s="352">
        <f>(D51/E51-1)*100</f>
        <v>-5.31735243209184</v>
      </c>
      <c r="H51" s="94">
        <f>D51*0.0001</f>
        <v>754.3376</v>
      </c>
    </row>
    <row r="52" spans="1:8" ht="15">
      <c r="A52" s="351" t="s">
        <v>11</v>
      </c>
      <c r="B52" s="351" t="s">
        <v>75</v>
      </c>
      <c r="C52" s="351" t="s">
        <v>45</v>
      </c>
      <c r="D52" s="351">
        <v>16460663</v>
      </c>
      <c r="E52" s="351">
        <v>3243189</v>
      </c>
      <c r="F52" s="352">
        <v>407.55</v>
      </c>
      <c r="H52" s="94">
        <f>D52*0.0001</f>
        <v>1646.0663</v>
      </c>
    </row>
  </sheetData>
  <sheetProtection/>
  <mergeCells count="10">
    <mergeCell ref="A1:N1"/>
    <mergeCell ref="C3:H3"/>
    <mergeCell ref="I3:N3"/>
    <mergeCell ref="C4:D4"/>
    <mergeCell ref="E4:F4"/>
    <mergeCell ref="G4:H4"/>
    <mergeCell ref="I4:J4"/>
    <mergeCell ref="K4:L4"/>
    <mergeCell ref="M4:N4"/>
    <mergeCell ref="B3:B5"/>
  </mergeCells>
  <printOptions horizontalCentered="1"/>
  <pageMargins left="0.7479166666666667" right="0.7479166666666667" top="0.5902777777777778" bottom="0.5902777777777778" header="0" footer="0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zoomScalePageLayoutView="0" workbookViewId="0" topLeftCell="A1">
      <selection activeCell="J6" sqref="J6"/>
    </sheetView>
  </sheetViews>
  <sheetFormatPr defaultColWidth="9.00390625" defaultRowHeight="14.25"/>
  <cols>
    <col min="1" max="1" width="26.125" style="0" customWidth="1"/>
    <col min="2" max="2" width="13.625" style="66" customWidth="1"/>
    <col min="3" max="3" width="17.25390625" style="66" customWidth="1"/>
    <col min="4" max="4" width="17.75390625" style="191" customWidth="1"/>
    <col min="5" max="5" width="22.50390625" style="0" customWidth="1"/>
    <col min="6" max="6" width="13.25390625" style="0" customWidth="1"/>
    <col min="7" max="7" width="14.25390625" style="0" customWidth="1"/>
  </cols>
  <sheetData>
    <row r="1" spans="1:6" ht="25.5" customHeight="1">
      <c r="A1" s="442" t="s">
        <v>79</v>
      </c>
      <c r="B1" s="442"/>
      <c r="C1" s="442"/>
      <c r="D1" s="442"/>
      <c r="E1" s="443"/>
      <c r="F1" s="444"/>
    </row>
    <row r="2" spans="1:6" ht="13.5" customHeight="1">
      <c r="A2" s="259"/>
      <c r="B2" s="260"/>
      <c r="C2" s="260"/>
      <c r="D2" s="260"/>
      <c r="E2" s="118"/>
      <c r="F2" s="118"/>
    </row>
    <row r="3" spans="1:6" s="118" customFormat="1" ht="21" customHeight="1">
      <c r="A3" s="193" t="s">
        <v>80</v>
      </c>
      <c r="B3" s="261"/>
      <c r="C3" s="261"/>
      <c r="D3" s="161"/>
      <c r="E3" s="49"/>
      <c r="F3" s="262" t="s">
        <v>2</v>
      </c>
    </row>
    <row r="4" spans="1:6" s="49" customFormat="1" ht="30.75" customHeight="1">
      <c r="A4" s="263" t="s">
        <v>81</v>
      </c>
      <c r="B4" s="264" t="s">
        <v>82</v>
      </c>
      <c r="C4" s="264" t="s">
        <v>83</v>
      </c>
      <c r="D4" s="265" t="s">
        <v>84</v>
      </c>
      <c r="E4" s="264" t="s">
        <v>85</v>
      </c>
      <c r="F4" s="266" t="s">
        <v>86</v>
      </c>
    </row>
    <row r="5" spans="1:6" s="49" customFormat="1" ht="27.75" customHeight="1">
      <c r="A5" s="267" t="s">
        <v>87</v>
      </c>
      <c r="B5" s="268">
        <f>B6+B12</f>
        <v>15387.5955</v>
      </c>
      <c r="C5" s="269">
        <f>C6+C12</f>
        <v>87992.1029</v>
      </c>
      <c r="D5" s="269">
        <f>D6+D12</f>
        <v>73546.7779</v>
      </c>
      <c r="E5" s="270">
        <f aca="true" t="shared" si="0" ref="E5:E15">(C5/D5-1)*100</f>
        <v>19.6410031988635</v>
      </c>
      <c r="F5" s="271">
        <v>100</v>
      </c>
    </row>
    <row r="6" spans="1:6" s="49" customFormat="1" ht="27.75" customHeight="1">
      <c r="A6" s="272" t="s">
        <v>88</v>
      </c>
      <c r="B6" s="273">
        <v>13160.8492</v>
      </c>
      <c r="C6" s="273">
        <v>75213.027</v>
      </c>
      <c r="D6" s="273">
        <v>63103.2637</v>
      </c>
      <c r="E6" s="274">
        <f t="shared" si="0"/>
        <v>19.1903914155236</v>
      </c>
      <c r="F6" s="275">
        <v>100</v>
      </c>
    </row>
    <row r="7" spans="1:6" ht="27.75" customHeight="1">
      <c r="A7" s="276" t="s">
        <v>89</v>
      </c>
      <c r="B7" s="129">
        <v>11.6647</v>
      </c>
      <c r="C7" s="129">
        <v>47.0237</v>
      </c>
      <c r="D7" s="129">
        <v>37.5579</v>
      </c>
      <c r="E7" s="274">
        <f t="shared" si="0"/>
        <v>25.2032195623291</v>
      </c>
      <c r="F7" s="277">
        <f>C7/C6*100</f>
        <v>0.062520685412648</v>
      </c>
    </row>
    <row r="8" spans="1:6" ht="27.75" customHeight="1">
      <c r="A8" s="276" t="s">
        <v>90</v>
      </c>
      <c r="B8" s="129">
        <v>5042.372</v>
      </c>
      <c r="C8" s="129">
        <v>30610.2095</v>
      </c>
      <c r="D8" s="129">
        <v>29637.9015</v>
      </c>
      <c r="E8" s="274">
        <f t="shared" si="0"/>
        <v>3.28062362984776</v>
      </c>
      <c r="F8" s="277">
        <f>C8/C6*100</f>
        <v>40.6980156509324</v>
      </c>
    </row>
    <row r="9" spans="1:6" ht="27.75" customHeight="1">
      <c r="A9" s="276" t="s">
        <v>91</v>
      </c>
      <c r="B9" s="129">
        <v>21.767</v>
      </c>
      <c r="C9" s="129">
        <v>43.8141</v>
      </c>
      <c r="D9" s="129">
        <v>32.9434</v>
      </c>
      <c r="E9" s="274">
        <f t="shared" si="0"/>
        <v>32.9981119131602</v>
      </c>
      <c r="F9" s="277">
        <f>C9/C6*100</f>
        <v>0.0582533395444914</v>
      </c>
    </row>
    <row r="10" spans="1:6" ht="27.75" customHeight="1">
      <c r="A10" s="276" t="s">
        <v>92</v>
      </c>
      <c r="B10" s="129">
        <v>7530.2811</v>
      </c>
      <c r="C10" s="129">
        <v>42125.4255</v>
      </c>
      <c r="D10" s="129">
        <v>31701.7191</v>
      </c>
      <c r="E10" s="274">
        <f t="shared" si="0"/>
        <v>32.8805714514075</v>
      </c>
      <c r="F10" s="277">
        <f>C10/C6*100</f>
        <v>56.0081506891087</v>
      </c>
    </row>
    <row r="11" spans="1:6" ht="27.75" customHeight="1">
      <c r="A11" s="278" t="s">
        <v>93</v>
      </c>
      <c r="B11" s="180">
        <v>554.7644</v>
      </c>
      <c r="C11" s="180">
        <v>2386.5542</v>
      </c>
      <c r="D11" s="180">
        <v>1693.1418</v>
      </c>
      <c r="E11" s="279">
        <f t="shared" si="0"/>
        <v>40.9541835184744</v>
      </c>
      <c r="F11" s="280">
        <f>C11/C6*100</f>
        <v>3.17305963500179</v>
      </c>
    </row>
    <row r="12" spans="1:6" s="49" customFormat="1" ht="27.75" customHeight="1">
      <c r="A12" s="281" t="s">
        <v>94</v>
      </c>
      <c r="B12" s="282">
        <v>2226.7463</v>
      </c>
      <c r="C12" s="282">
        <v>12779.0759</v>
      </c>
      <c r="D12" s="282">
        <v>10443.5142</v>
      </c>
      <c r="E12" s="270">
        <f t="shared" si="0"/>
        <v>22.3637528065026</v>
      </c>
      <c r="F12" s="283">
        <v>100</v>
      </c>
    </row>
    <row r="13" spans="1:6" ht="27.75" customHeight="1">
      <c r="A13" s="284" t="s">
        <v>95</v>
      </c>
      <c r="B13" s="129">
        <v>0</v>
      </c>
      <c r="C13" s="129">
        <v>1.2872</v>
      </c>
      <c r="D13" s="129">
        <v>3.9312</v>
      </c>
      <c r="E13" s="274">
        <f t="shared" si="0"/>
        <v>-67.2568172568173</v>
      </c>
      <c r="F13" s="277">
        <f>C13/C12*100</f>
        <v>0.0100727158213373</v>
      </c>
    </row>
    <row r="14" spans="1:6" ht="27.75" customHeight="1">
      <c r="A14" s="284" t="s">
        <v>96</v>
      </c>
      <c r="B14" s="129">
        <v>1356.5307</v>
      </c>
      <c r="C14" s="129">
        <v>8049.3915</v>
      </c>
      <c r="D14" s="129">
        <v>7266.0225</v>
      </c>
      <c r="E14" s="274">
        <f t="shared" si="0"/>
        <v>10.7812630638014</v>
      </c>
      <c r="F14" s="277">
        <f>C14/C12*100</f>
        <v>62.9888386530359</v>
      </c>
    </row>
    <row r="15" spans="1:6" ht="27.75" customHeight="1">
      <c r="A15" s="285" t="s">
        <v>97</v>
      </c>
      <c r="B15" s="286">
        <v>870.2156</v>
      </c>
      <c r="C15" s="287">
        <v>4728.3972</v>
      </c>
      <c r="D15" s="287">
        <v>3173.5024</v>
      </c>
      <c r="E15" s="279">
        <f t="shared" si="0"/>
        <v>48.9961753298186</v>
      </c>
      <c r="F15" s="288">
        <f>C15/C12*100</f>
        <v>37.0010886311427</v>
      </c>
    </row>
    <row r="16" spans="3:6" ht="14.25">
      <c r="C16" s="157"/>
      <c r="F16" s="289"/>
    </row>
  </sheetData>
  <sheetProtection/>
  <mergeCells count="1">
    <mergeCell ref="A1:F1"/>
  </mergeCells>
  <printOptions horizontalCentered="1"/>
  <pageMargins left="0.55" right="0.55" top="0.5902777777777778" bottom="0.39305555555555555" header="0.5118055555555555" footer="0.5118055555555555"/>
  <pageSetup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zoomScalePageLayoutView="0" workbookViewId="0" topLeftCell="A3">
      <selection activeCell="L22" sqref="L22"/>
    </sheetView>
  </sheetViews>
  <sheetFormatPr defaultColWidth="9.00390625" defaultRowHeight="14.25"/>
  <cols>
    <col min="1" max="1" width="18.00390625" style="0" customWidth="1"/>
    <col min="2" max="3" width="11.875" style="66" customWidth="1"/>
    <col min="4" max="4" width="13.625" style="66" customWidth="1"/>
    <col min="5" max="5" width="17.625" style="66" customWidth="1"/>
    <col min="6" max="6" width="15.75390625" style="191" customWidth="1"/>
    <col min="7" max="7" width="17.875" style="0" customWidth="1"/>
  </cols>
  <sheetData>
    <row r="1" spans="1:7" ht="15" customHeight="1">
      <c r="A1" s="449" t="s">
        <v>98</v>
      </c>
      <c r="B1" s="450"/>
      <c r="C1" s="450"/>
      <c r="D1" s="450"/>
      <c r="E1" s="450"/>
      <c r="F1" s="450"/>
      <c r="G1" s="450"/>
    </row>
    <row r="2" spans="1:7" ht="15" customHeight="1">
      <c r="A2" s="450"/>
      <c r="B2" s="450"/>
      <c r="C2" s="450"/>
      <c r="D2" s="450"/>
      <c r="E2" s="450"/>
      <c r="F2" s="450"/>
      <c r="G2" s="450"/>
    </row>
    <row r="3" spans="1:7" ht="6" customHeight="1">
      <c r="A3" s="445"/>
      <c r="B3" s="446"/>
      <c r="C3" s="446"/>
      <c r="D3" s="446"/>
      <c r="E3" s="446"/>
      <c r="F3" s="446"/>
      <c r="G3" s="447"/>
    </row>
    <row r="4" spans="1:7" ht="20.25" customHeight="1">
      <c r="A4" s="193" t="s">
        <v>99</v>
      </c>
      <c r="B4" s="225"/>
      <c r="C4" s="448"/>
      <c r="D4" s="448"/>
      <c r="E4" s="225"/>
      <c r="F4" s="43"/>
      <c r="G4" s="30" t="s">
        <v>100</v>
      </c>
    </row>
    <row r="5" spans="1:7" s="49" customFormat="1" ht="13.5" customHeight="1">
      <c r="A5" s="226" t="s">
        <v>4</v>
      </c>
      <c r="B5" s="227" t="s">
        <v>101</v>
      </c>
      <c r="C5" s="228" t="s">
        <v>102</v>
      </c>
      <c r="D5" s="227" t="s">
        <v>83</v>
      </c>
      <c r="E5" s="228" t="s">
        <v>103</v>
      </c>
      <c r="F5" s="227" t="s">
        <v>84</v>
      </c>
      <c r="G5" s="229" t="s">
        <v>85</v>
      </c>
    </row>
    <row r="6" spans="1:7" s="117" customFormat="1" ht="13.5" customHeight="1">
      <c r="A6" s="230" t="s">
        <v>87</v>
      </c>
      <c r="B6" s="231">
        <v>202800</v>
      </c>
      <c r="C6" s="232">
        <f>C16+C26</f>
        <v>15387.5955</v>
      </c>
      <c r="D6" s="232">
        <f>D16+D26</f>
        <v>87992.1029</v>
      </c>
      <c r="E6" s="233">
        <f>D6/B6*100</f>
        <v>43.3886108974359</v>
      </c>
      <c r="F6" s="234">
        <f>F16+F26</f>
        <v>73546.7779</v>
      </c>
      <c r="G6" s="235">
        <f>(D6/F6-1)*100</f>
        <v>19.6410031988635</v>
      </c>
    </row>
    <row r="7" spans="1:7" ht="13.5" customHeight="1">
      <c r="A7" s="236" t="s">
        <v>104</v>
      </c>
      <c r="B7" s="237">
        <v>31700</v>
      </c>
      <c r="C7" s="238">
        <f>C17+C27</f>
        <v>2344.4119</v>
      </c>
      <c r="D7" s="238">
        <f aca="true" t="shared" si="0" ref="D7:D15">D17+D27</f>
        <v>13652.6596</v>
      </c>
      <c r="E7" s="239">
        <f aca="true" t="shared" si="1" ref="E7:E15">D7/B7*100</f>
        <v>43.0683268138801</v>
      </c>
      <c r="F7" s="240">
        <f aca="true" t="shared" si="2" ref="F7:F15">F17+F27</f>
        <v>13099.969</v>
      </c>
      <c r="G7" s="235">
        <f aca="true" t="shared" si="3" ref="G7:G16">(D7/F7-1)*100</f>
        <v>4.21902219768611</v>
      </c>
    </row>
    <row r="8" spans="1:7" ht="13.5" customHeight="1">
      <c r="A8" s="236" t="s">
        <v>105</v>
      </c>
      <c r="B8" s="237">
        <v>28600</v>
      </c>
      <c r="C8" s="238">
        <f aca="true" t="shared" si="4" ref="C8:C15">C18+C28</f>
        <v>1933.4253</v>
      </c>
      <c r="D8" s="238">
        <f t="shared" si="0"/>
        <v>17441.3256</v>
      </c>
      <c r="E8" s="239">
        <f t="shared" si="1"/>
        <v>60.9836559440559</v>
      </c>
      <c r="F8" s="240">
        <f t="shared" si="2"/>
        <v>10888.5503</v>
      </c>
      <c r="G8" s="235">
        <f t="shared" si="3"/>
        <v>60.1804199774877</v>
      </c>
    </row>
    <row r="9" spans="1:7" ht="13.5" customHeight="1">
      <c r="A9" s="236" t="s">
        <v>106</v>
      </c>
      <c r="B9" s="237">
        <v>38400</v>
      </c>
      <c r="C9" s="238">
        <f t="shared" si="4"/>
        <v>2645.8287</v>
      </c>
      <c r="D9" s="238">
        <f t="shared" si="0"/>
        <v>15330.0713</v>
      </c>
      <c r="E9" s="239">
        <f t="shared" si="1"/>
        <v>39.9220606770833</v>
      </c>
      <c r="F9" s="240">
        <f t="shared" si="2"/>
        <v>13405.6718</v>
      </c>
      <c r="G9" s="235">
        <f t="shared" si="3"/>
        <v>14.3551142285909</v>
      </c>
    </row>
    <row r="10" spans="1:7" ht="13.5" customHeight="1">
      <c r="A10" s="236" t="s">
        <v>107</v>
      </c>
      <c r="B10" s="237">
        <v>13700</v>
      </c>
      <c r="C10" s="238">
        <f t="shared" si="4"/>
        <v>1183.4234</v>
      </c>
      <c r="D10" s="238">
        <f t="shared" si="0"/>
        <v>3812.928</v>
      </c>
      <c r="E10" s="239">
        <f t="shared" si="1"/>
        <v>27.8315912408759</v>
      </c>
      <c r="F10" s="240">
        <f t="shared" si="2"/>
        <v>3941.1941</v>
      </c>
      <c r="G10" s="235">
        <f t="shared" si="3"/>
        <v>-3.25449842726598</v>
      </c>
    </row>
    <row r="11" spans="1:7" ht="13.5" customHeight="1">
      <c r="A11" s="236" t="s">
        <v>108</v>
      </c>
      <c r="B11" s="237">
        <v>17000</v>
      </c>
      <c r="C11" s="238">
        <f t="shared" si="4"/>
        <v>1639.8006</v>
      </c>
      <c r="D11" s="238">
        <f t="shared" si="0"/>
        <v>7982.8246</v>
      </c>
      <c r="E11" s="239">
        <f t="shared" si="1"/>
        <v>46.9577917647059</v>
      </c>
      <c r="F11" s="240">
        <f t="shared" si="2"/>
        <v>6261.9178</v>
      </c>
      <c r="G11" s="235">
        <f t="shared" si="3"/>
        <v>27.4821046038005</v>
      </c>
    </row>
    <row r="12" spans="1:7" ht="13.5" customHeight="1">
      <c r="A12" s="236" t="s">
        <v>109</v>
      </c>
      <c r="B12" s="237">
        <v>3000</v>
      </c>
      <c r="C12" s="238">
        <f t="shared" si="4"/>
        <v>155.7591</v>
      </c>
      <c r="D12" s="238">
        <f t="shared" si="0"/>
        <v>926.3854</v>
      </c>
      <c r="E12" s="239">
        <f t="shared" si="1"/>
        <v>30.8795133333333</v>
      </c>
      <c r="F12" s="240">
        <f t="shared" si="2"/>
        <v>547.5358</v>
      </c>
      <c r="G12" s="235">
        <f t="shared" si="3"/>
        <v>69.19174965363</v>
      </c>
    </row>
    <row r="13" spans="1:7" ht="13.5" customHeight="1">
      <c r="A13" s="236" t="s">
        <v>110</v>
      </c>
      <c r="B13" s="237">
        <v>21600</v>
      </c>
      <c r="C13" s="238">
        <f t="shared" si="4"/>
        <v>1849.1476</v>
      </c>
      <c r="D13" s="238">
        <f t="shared" si="0"/>
        <v>11103.6067</v>
      </c>
      <c r="E13" s="239">
        <f t="shared" si="1"/>
        <v>51.4055865740741</v>
      </c>
      <c r="F13" s="240">
        <f t="shared" si="2"/>
        <v>8309.6287</v>
      </c>
      <c r="G13" s="235">
        <f t="shared" si="3"/>
        <v>33.6233795861421</v>
      </c>
    </row>
    <row r="14" spans="1:7" ht="13.5" customHeight="1">
      <c r="A14" s="236" t="s">
        <v>111</v>
      </c>
      <c r="B14" s="237">
        <v>32800</v>
      </c>
      <c r="C14" s="238">
        <f t="shared" si="4"/>
        <v>2301.1981</v>
      </c>
      <c r="D14" s="238">
        <f t="shared" si="0"/>
        <v>11727.4443</v>
      </c>
      <c r="E14" s="239">
        <f t="shared" si="1"/>
        <v>35.7544033536585</v>
      </c>
      <c r="F14" s="240">
        <f t="shared" si="2"/>
        <v>11762.2562</v>
      </c>
      <c r="G14" s="235">
        <f t="shared" si="3"/>
        <v>-0.295962776257153</v>
      </c>
    </row>
    <row r="15" spans="1:7" ht="13.5" customHeight="1">
      <c r="A15" s="241" t="s">
        <v>112</v>
      </c>
      <c r="B15" s="242">
        <v>16000</v>
      </c>
      <c r="C15" s="237">
        <f t="shared" si="4"/>
        <v>1334.6008</v>
      </c>
      <c r="D15" s="237">
        <f t="shared" si="0"/>
        <v>6014.8574</v>
      </c>
      <c r="E15" s="243">
        <f t="shared" si="1"/>
        <v>37.59285875</v>
      </c>
      <c r="F15" s="244">
        <f t="shared" si="2"/>
        <v>5330.0542</v>
      </c>
      <c r="G15" s="235">
        <f t="shared" si="3"/>
        <v>12.847959407242</v>
      </c>
    </row>
    <row r="16" spans="1:7" s="117" customFormat="1" ht="13.5" customHeight="1">
      <c r="A16" s="230" t="s">
        <v>113</v>
      </c>
      <c r="B16" s="245"/>
      <c r="C16" s="246">
        <v>13160.8492</v>
      </c>
      <c r="D16" s="247">
        <v>75213.027</v>
      </c>
      <c r="E16" s="248"/>
      <c r="F16" s="249">
        <v>63103.2637</v>
      </c>
      <c r="G16" s="250">
        <f t="shared" si="3"/>
        <v>19.1903914155236</v>
      </c>
    </row>
    <row r="17" spans="1:7" ht="13.5" customHeight="1">
      <c r="A17" s="236" t="s">
        <v>104</v>
      </c>
      <c r="B17" s="237"/>
      <c r="C17" s="251">
        <v>2078.1624</v>
      </c>
      <c r="D17" s="244">
        <v>11153.8333</v>
      </c>
      <c r="E17" s="243"/>
      <c r="F17" s="252">
        <v>12316.93</v>
      </c>
      <c r="G17" s="253">
        <f>(D17/F17-1)*100</f>
        <v>-9.44307307096817</v>
      </c>
    </row>
    <row r="18" spans="1:7" ht="13.5" customHeight="1">
      <c r="A18" s="236" t="s">
        <v>105</v>
      </c>
      <c r="B18" s="237"/>
      <c r="C18" s="251">
        <v>1328.9447</v>
      </c>
      <c r="D18" s="244">
        <v>13850.7016</v>
      </c>
      <c r="E18" s="243"/>
      <c r="F18" s="252">
        <v>8028.9943</v>
      </c>
      <c r="G18" s="253">
        <f>(D18/F18-1)*100</f>
        <v>72.5085494206915</v>
      </c>
    </row>
    <row r="19" spans="1:7" ht="13.5" customHeight="1">
      <c r="A19" s="236" t="s">
        <v>106</v>
      </c>
      <c r="B19" s="237"/>
      <c r="C19" s="251">
        <v>1990.6139</v>
      </c>
      <c r="D19" s="244">
        <v>12067.3289</v>
      </c>
      <c r="E19" s="243"/>
      <c r="F19" s="252">
        <v>10177.1539</v>
      </c>
      <c r="G19" s="253">
        <f aca="true" t="shared" si="5" ref="G19:G26">(D19/F19-1)*100</f>
        <v>18.5727268996099</v>
      </c>
    </row>
    <row r="20" spans="1:7" ht="13.5" customHeight="1">
      <c r="A20" s="236" t="s">
        <v>107</v>
      </c>
      <c r="B20" s="237"/>
      <c r="C20" s="251">
        <v>1108.5398</v>
      </c>
      <c r="D20" s="244">
        <v>3379.788</v>
      </c>
      <c r="E20" s="243"/>
      <c r="F20" s="252">
        <v>3618.5217</v>
      </c>
      <c r="G20" s="253">
        <f t="shared" si="5"/>
        <v>-6.59754783286224</v>
      </c>
    </row>
    <row r="21" spans="1:7" ht="13.5" customHeight="1">
      <c r="A21" s="236" t="s">
        <v>108</v>
      </c>
      <c r="B21" s="237"/>
      <c r="C21" s="251">
        <v>1631.3517</v>
      </c>
      <c r="D21" s="244">
        <v>7933.178</v>
      </c>
      <c r="E21" s="243"/>
      <c r="F21" s="252">
        <v>6209.4682</v>
      </c>
      <c r="G21" s="253">
        <f t="shared" si="5"/>
        <v>27.759378814437</v>
      </c>
    </row>
    <row r="22" spans="1:7" ht="13.5" customHeight="1">
      <c r="A22" s="236" t="s">
        <v>109</v>
      </c>
      <c r="B22" s="237"/>
      <c r="C22" s="251">
        <v>152.2991</v>
      </c>
      <c r="D22" s="244">
        <v>912.1682</v>
      </c>
      <c r="E22" s="243"/>
      <c r="F22" s="252">
        <v>547.5358</v>
      </c>
      <c r="G22" s="253">
        <f t="shared" si="5"/>
        <v>66.5951705806269</v>
      </c>
    </row>
    <row r="23" spans="1:7" ht="13.5" customHeight="1">
      <c r="A23" s="236" t="s">
        <v>110</v>
      </c>
      <c r="B23" s="237"/>
      <c r="C23" s="251">
        <v>1629.0785</v>
      </c>
      <c r="D23" s="244">
        <v>10158.2808</v>
      </c>
      <c r="E23" s="243"/>
      <c r="F23" s="252">
        <v>7783.7291</v>
      </c>
      <c r="G23" s="253">
        <f t="shared" si="5"/>
        <v>30.5066076875671</v>
      </c>
    </row>
    <row r="24" spans="1:7" ht="13.5" customHeight="1">
      <c r="A24" s="236" t="s">
        <v>111</v>
      </c>
      <c r="B24" s="237"/>
      <c r="C24" s="251">
        <v>2278.5631</v>
      </c>
      <c r="D24" s="244">
        <v>11371.8129</v>
      </c>
      <c r="E24" s="243"/>
      <c r="F24" s="252">
        <v>11451.9165</v>
      </c>
      <c r="G24" s="253">
        <f t="shared" si="5"/>
        <v>-0.699477681312111</v>
      </c>
    </row>
    <row r="25" spans="1:7" ht="13.5" customHeight="1">
      <c r="A25" s="241" t="s">
        <v>112</v>
      </c>
      <c r="B25" s="242"/>
      <c r="C25" s="254">
        <v>963.296</v>
      </c>
      <c r="D25" s="255">
        <v>4385.9353</v>
      </c>
      <c r="E25" s="256"/>
      <c r="F25" s="257">
        <v>2969.0142</v>
      </c>
      <c r="G25" s="258">
        <f t="shared" si="5"/>
        <v>47.7236215306751</v>
      </c>
    </row>
    <row r="26" spans="1:7" s="117" customFormat="1" ht="13.5" customHeight="1">
      <c r="A26" s="230" t="s">
        <v>114</v>
      </c>
      <c r="B26" s="245"/>
      <c r="C26" s="246">
        <v>2226.7463</v>
      </c>
      <c r="D26" s="247">
        <v>12779.0759</v>
      </c>
      <c r="E26" s="248"/>
      <c r="F26" s="249">
        <v>10443.5142</v>
      </c>
      <c r="G26" s="250">
        <f t="shared" si="5"/>
        <v>22.3637528065026</v>
      </c>
    </row>
    <row r="27" spans="1:7" ht="13.5" customHeight="1">
      <c r="A27" s="236" t="s">
        <v>104</v>
      </c>
      <c r="B27" s="237"/>
      <c r="C27" s="251">
        <v>266.2495</v>
      </c>
      <c r="D27" s="244">
        <v>2498.8263</v>
      </c>
      <c r="E27" s="243"/>
      <c r="F27" s="252">
        <v>783.039</v>
      </c>
      <c r="G27" s="253">
        <f>(D27/F27-1)*100</f>
        <v>219.119009397999</v>
      </c>
    </row>
    <row r="28" spans="1:7" ht="13.5" customHeight="1">
      <c r="A28" s="236" t="s">
        <v>105</v>
      </c>
      <c r="B28" s="237"/>
      <c r="C28" s="251">
        <v>604.4806</v>
      </c>
      <c r="D28" s="244">
        <v>3590.624</v>
      </c>
      <c r="E28" s="243"/>
      <c r="F28" s="252">
        <v>2859.556</v>
      </c>
      <c r="G28" s="253">
        <f>(D28/F28-1)*100</f>
        <v>25.5657871361848</v>
      </c>
    </row>
    <row r="29" spans="1:7" ht="13.5" customHeight="1">
      <c r="A29" s="236" t="s">
        <v>106</v>
      </c>
      <c r="B29" s="237"/>
      <c r="C29" s="251">
        <v>655.2148</v>
      </c>
      <c r="D29" s="244">
        <v>3262.7424</v>
      </c>
      <c r="E29" s="243"/>
      <c r="F29" s="252">
        <v>3228.5179</v>
      </c>
      <c r="G29" s="253">
        <f>(D29/F29-1)*100</f>
        <v>1.06006846051558</v>
      </c>
    </row>
    <row r="30" spans="1:7" ht="13.5" customHeight="1">
      <c r="A30" s="236" t="s">
        <v>107</v>
      </c>
      <c r="B30" s="237"/>
      <c r="C30" s="251">
        <v>74.8836</v>
      </c>
      <c r="D30" s="244">
        <v>433.14</v>
      </c>
      <c r="E30" s="243"/>
      <c r="F30" s="252">
        <v>322.6724</v>
      </c>
      <c r="G30" s="253">
        <f>(D30/F30-1)*100</f>
        <v>34.2352181345538</v>
      </c>
    </row>
    <row r="31" spans="1:7" ht="13.5" customHeight="1">
      <c r="A31" s="236" t="s">
        <v>108</v>
      </c>
      <c r="B31" s="237"/>
      <c r="C31" s="251">
        <v>8.4489</v>
      </c>
      <c r="D31" s="244">
        <v>49.6466</v>
      </c>
      <c r="E31" s="243"/>
      <c r="F31" s="252">
        <v>52.4496</v>
      </c>
      <c r="G31" s="253">
        <f>(D31/F31-1)*100</f>
        <v>-5.34417802995637</v>
      </c>
    </row>
    <row r="32" spans="1:7" ht="13.5" customHeight="1">
      <c r="A32" s="236" t="s">
        <v>109</v>
      </c>
      <c r="B32" s="237"/>
      <c r="C32" s="251">
        <v>3.46</v>
      </c>
      <c r="D32" s="244">
        <v>14.2172</v>
      </c>
      <c r="E32" s="243"/>
      <c r="F32" s="252">
        <v>0</v>
      </c>
      <c r="G32" s="253">
        <v>0</v>
      </c>
    </row>
    <row r="33" spans="1:7" ht="13.5" customHeight="1">
      <c r="A33" s="236" t="s">
        <v>110</v>
      </c>
      <c r="B33" s="237"/>
      <c r="C33" s="251">
        <v>220.0691</v>
      </c>
      <c r="D33" s="244">
        <v>945.3259</v>
      </c>
      <c r="E33" s="243"/>
      <c r="F33" s="252">
        <v>525.8996</v>
      </c>
      <c r="G33" s="253">
        <f>(D33/F33-1)*100</f>
        <v>79.7540633231134</v>
      </c>
    </row>
    <row r="34" spans="1:7" ht="13.5" customHeight="1">
      <c r="A34" s="236" t="s">
        <v>111</v>
      </c>
      <c r="B34" s="237"/>
      <c r="C34" s="251">
        <v>22.635</v>
      </c>
      <c r="D34" s="244">
        <v>355.6314</v>
      </c>
      <c r="E34" s="243"/>
      <c r="F34" s="252">
        <v>310.3397</v>
      </c>
      <c r="G34" s="253">
        <f>(D34/F34-1)*100</f>
        <v>14.5942333513888</v>
      </c>
    </row>
    <row r="35" spans="1:7" ht="13.5" customHeight="1">
      <c r="A35" s="241" t="s">
        <v>112</v>
      </c>
      <c r="B35" s="242"/>
      <c r="C35" s="254">
        <v>371.3048</v>
      </c>
      <c r="D35" s="255">
        <v>1628.9221</v>
      </c>
      <c r="E35" s="256"/>
      <c r="F35" s="257">
        <v>2361.04</v>
      </c>
      <c r="G35" s="258">
        <f>(D35/F35-1)*100</f>
        <v>-31.0082802493816</v>
      </c>
    </row>
  </sheetData>
  <sheetProtection/>
  <mergeCells count="3">
    <mergeCell ref="A3:G3"/>
    <mergeCell ref="C4:D4"/>
    <mergeCell ref="A1:G2"/>
  </mergeCells>
  <printOptions horizontalCentered="1"/>
  <pageMargins left="0.55" right="0.55" top="0.5888888888888889" bottom="0.19652777777777777" header="0.6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zoomScalePageLayoutView="0" workbookViewId="0" topLeftCell="A1">
      <selection activeCell="L15" sqref="L15"/>
    </sheetView>
  </sheetViews>
  <sheetFormatPr defaultColWidth="9.00390625" defaultRowHeight="14.25"/>
  <cols>
    <col min="1" max="1" width="6.125" style="0" customWidth="1"/>
    <col min="2" max="2" width="24.625" style="0" customWidth="1"/>
    <col min="3" max="3" width="11.75390625" style="191" customWidth="1"/>
    <col min="4" max="4" width="11.125" style="192" customWidth="1"/>
    <col min="5" max="5" width="11.25390625" style="192" customWidth="1"/>
    <col min="6" max="6" width="12.25390625" style="0" customWidth="1"/>
    <col min="7" max="7" width="11.25390625" style="0" customWidth="1"/>
    <col min="8" max="8" width="11.00390625" style="0" customWidth="1"/>
    <col min="9" max="9" width="10.00390625" style="0" customWidth="1"/>
    <col min="10" max="10" width="3.625" style="0" customWidth="1"/>
  </cols>
  <sheetData>
    <row r="1" spans="1:9" ht="33.75" customHeight="1">
      <c r="A1" s="463" t="s">
        <v>115</v>
      </c>
      <c r="B1" s="464"/>
      <c r="C1" s="464"/>
      <c r="D1" s="464"/>
      <c r="E1" s="464"/>
      <c r="F1" s="464"/>
      <c r="G1" s="464"/>
      <c r="H1" s="464"/>
      <c r="I1" s="464"/>
    </row>
    <row r="2" spans="1:10" ht="25.5" customHeight="1">
      <c r="A2" s="465" t="s">
        <v>116</v>
      </c>
      <c r="B2" s="466"/>
      <c r="C2" s="194"/>
      <c r="D2" s="194"/>
      <c r="E2" s="194"/>
      <c r="F2" s="467" t="s">
        <v>2</v>
      </c>
      <c r="G2" s="468"/>
      <c r="H2" s="469"/>
      <c r="I2" s="469"/>
      <c r="J2" s="219"/>
    </row>
    <row r="3" spans="1:10" ht="25.5" customHeight="1">
      <c r="A3" s="457" t="s">
        <v>3</v>
      </c>
      <c r="B3" s="454" t="s">
        <v>117</v>
      </c>
      <c r="C3" s="454" t="s">
        <v>118</v>
      </c>
      <c r="D3" s="454"/>
      <c r="E3" s="454"/>
      <c r="F3" s="454" t="s">
        <v>119</v>
      </c>
      <c r="G3" s="454"/>
      <c r="H3" s="454"/>
      <c r="I3" s="472" t="s">
        <v>120</v>
      </c>
      <c r="J3" s="220"/>
    </row>
    <row r="4" spans="1:10" ht="25.5" customHeight="1">
      <c r="A4" s="458"/>
      <c r="B4" s="461"/>
      <c r="C4" s="195" t="s">
        <v>121</v>
      </c>
      <c r="D4" s="195" t="s">
        <v>122</v>
      </c>
      <c r="E4" s="195" t="s">
        <v>123</v>
      </c>
      <c r="F4" s="195" t="s">
        <v>124</v>
      </c>
      <c r="G4" s="195" t="s">
        <v>122</v>
      </c>
      <c r="H4" s="195" t="s">
        <v>123</v>
      </c>
      <c r="I4" s="473"/>
      <c r="J4" s="220"/>
    </row>
    <row r="5" spans="1:10" s="118" customFormat="1" ht="25.5" customHeight="1">
      <c r="A5" s="196">
        <v>1</v>
      </c>
      <c r="B5" s="197" t="s">
        <v>125</v>
      </c>
      <c r="C5" s="129">
        <v>4864</v>
      </c>
      <c r="D5" s="129">
        <v>4527</v>
      </c>
      <c r="E5" s="198">
        <f aca="true" t="shared" si="0" ref="E5:E10">(C5/D5-1)*100</f>
        <v>7.44422354760328</v>
      </c>
      <c r="F5" s="129">
        <v>28889</v>
      </c>
      <c r="G5" s="129">
        <v>25988</v>
      </c>
      <c r="H5" s="198">
        <f aca="true" t="shared" si="1" ref="H5:H10">(F5/G5-1)*100</f>
        <v>11.1628443897183</v>
      </c>
      <c r="I5" s="221">
        <f aca="true" t="shared" si="2" ref="I5:I10">F5/75213*100</f>
        <v>38.4095834496696</v>
      </c>
      <c r="J5" s="222"/>
    </row>
    <row r="6" spans="1:10" s="117" customFormat="1" ht="25.5" customHeight="1">
      <c r="A6" s="196">
        <v>2</v>
      </c>
      <c r="B6" s="197" t="s">
        <v>126</v>
      </c>
      <c r="C6" s="129">
        <v>2173.2173</v>
      </c>
      <c r="D6" s="129">
        <v>1386.1853</v>
      </c>
      <c r="E6" s="198">
        <f t="shared" si="0"/>
        <v>56.776824858841</v>
      </c>
      <c r="F6" s="129">
        <v>14964.6668</v>
      </c>
      <c r="G6" s="129">
        <v>11320.9721</v>
      </c>
      <c r="H6" s="198">
        <f t="shared" si="1"/>
        <v>32.1853518215101</v>
      </c>
      <c r="I6" s="221">
        <f t="shared" si="2"/>
        <v>19.8963833379868</v>
      </c>
      <c r="J6" s="222"/>
    </row>
    <row r="7" spans="1:10" s="117" customFormat="1" ht="25.5" customHeight="1">
      <c r="A7" s="199">
        <v>3</v>
      </c>
      <c r="B7" s="197" t="s">
        <v>127</v>
      </c>
      <c r="C7" s="129">
        <v>2224.6602</v>
      </c>
      <c r="D7" s="129">
        <v>2275.5546</v>
      </c>
      <c r="E7" s="198">
        <f t="shared" si="0"/>
        <v>-2.2365712516852</v>
      </c>
      <c r="F7" s="129">
        <v>11190.742</v>
      </c>
      <c r="G7" s="129">
        <v>9075.5383</v>
      </c>
      <c r="H7" s="198">
        <f t="shared" si="1"/>
        <v>23.3066472762282</v>
      </c>
      <c r="I7" s="221">
        <f t="shared" si="2"/>
        <v>14.8787337295414</v>
      </c>
      <c r="J7" s="222"/>
    </row>
    <row r="8" spans="1:10" s="117" customFormat="1" ht="25.5" customHeight="1">
      <c r="A8" s="199">
        <v>4</v>
      </c>
      <c r="B8" s="197" t="s">
        <v>128</v>
      </c>
      <c r="C8" s="129">
        <v>998.7779</v>
      </c>
      <c r="D8" s="129">
        <v>1224.3585</v>
      </c>
      <c r="E8" s="198">
        <f t="shared" si="0"/>
        <v>-18.4243912220154</v>
      </c>
      <c r="F8" s="129">
        <v>6889.2865</v>
      </c>
      <c r="G8" s="129">
        <v>6787.4779</v>
      </c>
      <c r="H8" s="198">
        <f t="shared" si="1"/>
        <v>1.49994742524318</v>
      </c>
      <c r="I8" s="221">
        <f t="shared" si="2"/>
        <v>9.15970178027735</v>
      </c>
      <c r="J8" s="222"/>
    </row>
    <row r="9" spans="1:10" s="117" customFormat="1" ht="25.5" customHeight="1">
      <c r="A9" s="196">
        <v>5</v>
      </c>
      <c r="B9" s="197" t="s">
        <v>129</v>
      </c>
      <c r="C9" s="129">
        <v>1169.3855</v>
      </c>
      <c r="D9" s="129">
        <v>1312.7734</v>
      </c>
      <c r="E9" s="198">
        <f t="shared" si="0"/>
        <v>-10.9225171686142</v>
      </c>
      <c r="F9" s="129">
        <v>2881.7365</v>
      </c>
      <c r="G9" s="129">
        <v>2932.3149</v>
      </c>
      <c r="H9" s="198">
        <f t="shared" si="1"/>
        <v>-1.72486249686211</v>
      </c>
      <c r="I9" s="221">
        <f t="shared" si="2"/>
        <v>3.83143406060123</v>
      </c>
      <c r="J9" s="222"/>
    </row>
    <row r="10" spans="1:10" s="117" customFormat="1" ht="25.5" customHeight="1">
      <c r="A10" s="470" t="s">
        <v>130</v>
      </c>
      <c r="B10" s="471"/>
      <c r="C10" s="200">
        <f>SUM(C5:C9)</f>
        <v>11430.0409</v>
      </c>
      <c r="D10" s="200">
        <f>SUM(D5:D9)</f>
        <v>10725.8718</v>
      </c>
      <c r="E10" s="198">
        <f t="shared" si="0"/>
        <v>6.56514559497159</v>
      </c>
      <c r="F10" s="201">
        <f>SUM(F5:F9)</f>
        <v>64815.4318</v>
      </c>
      <c r="G10" s="201">
        <f>SUM(G5:G9)</f>
        <v>56104.3032</v>
      </c>
      <c r="H10" s="198">
        <f t="shared" si="1"/>
        <v>15.5266674802941</v>
      </c>
      <c r="I10" s="221">
        <f t="shared" si="2"/>
        <v>86.1758363580764</v>
      </c>
      <c r="J10" s="222"/>
    </row>
    <row r="11" spans="1:10" ht="25.5" customHeight="1">
      <c r="A11" s="459" t="s">
        <v>3</v>
      </c>
      <c r="B11" s="453" t="s">
        <v>131</v>
      </c>
      <c r="C11" s="453" t="s">
        <v>132</v>
      </c>
      <c r="D11" s="453"/>
      <c r="E11" s="453"/>
      <c r="F11" s="454" t="s">
        <v>133</v>
      </c>
      <c r="G11" s="454"/>
      <c r="H11" s="454"/>
      <c r="I11" s="451" t="s">
        <v>134</v>
      </c>
      <c r="J11" s="222"/>
    </row>
    <row r="12" spans="1:10" ht="25.5" customHeight="1">
      <c r="A12" s="460"/>
      <c r="B12" s="462"/>
      <c r="C12" s="202" t="s">
        <v>121</v>
      </c>
      <c r="D12" s="202" t="s">
        <v>122</v>
      </c>
      <c r="E12" s="202" t="s">
        <v>123</v>
      </c>
      <c r="F12" s="202" t="s">
        <v>124</v>
      </c>
      <c r="G12" s="202" t="s">
        <v>122</v>
      </c>
      <c r="H12" s="202" t="s">
        <v>123</v>
      </c>
      <c r="I12" s="452"/>
      <c r="J12" s="222"/>
    </row>
    <row r="13" spans="1:11" s="117" customFormat="1" ht="25.5" customHeight="1">
      <c r="A13" s="203">
        <v>1</v>
      </c>
      <c r="B13" s="204" t="s">
        <v>135</v>
      </c>
      <c r="C13" s="205">
        <v>407.3025</v>
      </c>
      <c r="D13" s="206">
        <v>393.5813</v>
      </c>
      <c r="E13" s="198">
        <f aca="true" t="shared" si="3" ref="E13:E18">(C13/D13-1)*100</f>
        <v>3.48624286773787</v>
      </c>
      <c r="F13" s="206">
        <v>3418.9798</v>
      </c>
      <c r="G13" s="206">
        <v>2104.6328</v>
      </c>
      <c r="H13" s="207">
        <f aca="true" t="shared" si="4" ref="H13:H18">(F13/G13-1)*100</f>
        <v>62.4501813332948</v>
      </c>
      <c r="I13" s="223">
        <f aca="true" t="shared" si="5" ref="I13:I18">F13/12779*100</f>
        <v>26.7546740746537</v>
      </c>
      <c r="J13" s="222"/>
      <c r="K13" s="66"/>
    </row>
    <row r="14" spans="1:11" s="117" customFormat="1" ht="26.25" customHeight="1">
      <c r="A14" s="203">
        <v>2</v>
      </c>
      <c r="B14" s="204" t="s">
        <v>136</v>
      </c>
      <c r="C14" s="208">
        <v>384.0342</v>
      </c>
      <c r="D14" s="209">
        <v>392.3248</v>
      </c>
      <c r="E14" s="198">
        <f t="shared" si="3"/>
        <v>-2.11319804406961</v>
      </c>
      <c r="F14" s="206">
        <v>2275.2984</v>
      </c>
      <c r="G14" s="206">
        <v>2219.6671</v>
      </c>
      <c r="H14" s="207">
        <f t="shared" si="4"/>
        <v>2.50629024505522</v>
      </c>
      <c r="I14" s="223">
        <f t="shared" si="5"/>
        <v>17.804980045387</v>
      </c>
      <c r="J14" s="222"/>
      <c r="K14" s="66"/>
    </row>
    <row r="15" spans="1:11" s="117" customFormat="1" ht="25.5" customHeight="1">
      <c r="A15" s="210">
        <v>3</v>
      </c>
      <c r="B15" s="118" t="s">
        <v>137</v>
      </c>
      <c r="C15" s="206">
        <v>558.062</v>
      </c>
      <c r="D15" s="206">
        <v>147.5385</v>
      </c>
      <c r="E15" s="198">
        <f t="shared" si="3"/>
        <v>278.248389403444</v>
      </c>
      <c r="F15" s="206">
        <v>2323.1865</v>
      </c>
      <c r="G15" s="206">
        <v>1941.2495</v>
      </c>
      <c r="H15" s="207">
        <f t="shared" si="4"/>
        <v>19.6748022343341</v>
      </c>
      <c r="I15" s="223">
        <f t="shared" si="5"/>
        <v>18.1797206354175</v>
      </c>
      <c r="J15" s="222"/>
      <c r="K15" s="66"/>
    </row>
    <row r="16" spans="1:11" s="118" customFormat="1" ht="25.5" customHeight="1">
      <c r="A16" s="210">
        <v>4</v>
      </c>
      <c r="B16" s="204" t="s">
        <v>138</v>
      </c>
      <c r="C16" s="205">
        <v>206.364</v>
      </c>
      <c r="D16" s="206">
        <v>24.4402</v>
      </c>
      <c r="E16" s="198">
        <f t="shared" si="3"/>
        <v>744.362975753063</v>
      </c>
      <c r="F16" s="206">
        <v>1466.1133</v>
      </c>
      <c r="G16" s="206">
        <v>578.5399</v>
      </c>
      <c r="H16" s="207">
        <f t="shared" si="4"/>
        <v>153.416108379042</v>
      </c>
      <c r="I16" s="223">
        <f t="shared" si="5"/>
        <v>11.4728327725174</v>
      </c>
      <c r="J16" s="222"/>
      <c r="K16" s="66"/>
    </row>
    <row r="17" spans="1:11" s="117" customFormat="1" ht="25.5" customHeight="1">
      <c r="A17" s="203">
        <v>5</v>
      </c>
      <c r="B17" s="211" t="s">
        <v>139</v>
      </c>
      <c r="C17" s="205">
        <v>208.7704</v>
      </c>
      <c r="D17" s="206">
        <v>35.8288</v>
      </c>
      <c r="E17" s="198">
        <f t="shared" si="3"/>
        <v>482.688786674407</v>
      </c>
      <c r="F17" s="206">
        <v>894.7639</v>
      </c>
      <c r="G17" s="206">
        <v>525.7082</v>
      </c>
      <c r="H17" s="207">
        <f t="shared" si="4"/>
        <v>70.2016251601173</v>
      </c>
      <c r="I17" s="223">
        <f t="shared" si="5"/>
        <v>7.00183034666249</v>
      </c>
      <c r="J17" s="222"/>
      <c r="K17" s="66"/>
    </row>
    <row r="18" spans="1:10" s="117" customFormat="1" ht="25.5" customHeight="1">
      <c r="A18" s="455" t="s">
        <v>140</v>
      </c>
      <c r="B18" s="456"/>
      <c r="C18" s="212">
        <f>SUM(C13:C17)</f>
        <v>1764.5331</v>
      </c>
      <c r="D18" s="213">
        <f>SUM(D13:D17)</f>
        <v>993.7136</v>
      </c>
      <c r="E18" s="214">
        <f t="shared" si="3"/>
        <v>77.5695834292698</v>
      </c>
      <c r="F18" s="213">
        <f>SUM(F13:F17)</f>
        <v>10378.3419</v>
      </c>
      <c r="G18" s="213">
        <f>SUM(G13:G17)</f>
        <v>7369.7975</v>
      </c>
      <c r="H18" s="215">
        <f t="shared" si="4"/>
        <v>40.8226196174319</v>
      </c>
      <c r="I18" s="224">
        <f t="shared" si="5"/>
        <v>81.2140378746381</v>
      </c>
      <c r="J18" s="222"/>
    </row>
    <row r="19" spans="3:7" ht="14.25">
      <c r="C19" s="216"/>
      <c r="E19" s="217"/>
      <c r="F19" s="218"/>
      <c r="G19" s="218"/>
    </row>
    <row r="20" spans="5:7" ht="14.25">
      <c r="E20" s="217"/>
      <c r="F20" s="218"/>
      <c r="G20" s="218"/>
    </row>
    <row r="21" spans="5:7" ht="14.25">
      <c r="E21" s="217"/>
      <c r="F21" s="218"/>
      <c r="G21" s="218"/>
    </row>
  </sheetData>
  <sheetProtection/>
  <mergeCells count="15">
    <mergeCell ref="A1:I1"/>
    <mergeCell ref="A2:B2"/>
    <mergeCell ref="F2:I2"/>
    <mergeCell ref="C3:E3"/>
    <mergeCell ref="F3:H3"/>
    <mergeCell ref="A10:B10"/>
    <mergeCell ref="I3:I4"/>
    <mergeCell ref="I11:I12"/>
    <mergeCell ref="C11:E11"/>
    <mergeCell ref="F11:H11"/>
    <mergeCell ref="A18:B18"/>
    <mergeCell ref="A3:A4"/>
    <mergeCell ref="A11:A12"/>
    <mergeCell ref="B3:B4"/>
    <mergeCell ref="B11:B12"/>
  </mergeCells>
  <printOptions horizontalCentered="1"/>
  <pageMargins left="0.7479166666666667" right="0.7479166666666667" top="0.5902777777777778" bottom="0.3930555555555555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zoomScalePageLayoutView="0" workbookViewId="0" topLeftCell="B1">
      <selection activeCell="E11" sqref="E11"/>
    </sheetView>
  </sheetViews>
  <sheetFormatPr defaultColWidth="9.00390625" defaultRowHeight="14.25"/>
  <cols>
    <col min="2" max="2" width="15.375" style="67" customWidth="1"/>
    <col min="3" max="3" width="12.00390625" style="66" customWidth="1"/>
    <col min="4" max="4" width="10.375" style="118" customWidth="1"/>
    <col min="5" max="5" width="9.625" style="0" customWidth="1"/>
    <col min="6" max="6" width="11.00390625" style="0" customWidth="1"/>
    <col min="7" max="7" width="11.375" style="0" customWidth="1"/>
    <col min="8" max="8" width="9.25390625" style="119" customWidth="1"/>
    <col min="9" max="9" width="11.875" style="66" customWidth="1"/>
    <col min="10" max="10" width="10.875" style="0" customWidth="1"/>
    <col min="11" max="11" width="10.50390625" style="0" customWidth="1"/>
  </cols>
  <sheetData>
    <row r="1" spans="2:11" ht="28.5" customHeight="1">
      <c r="B1" s="442" t="s">
        <v>141</v>
      </c>
      <c r="C1" s="442"/>
      <c r="D1" s="442"/>
      <c r="E1" s="442"/>
      <c r="F1" s="442"/>
      <c r="G1" s="442"/>
      <c r="H1" s="442"/>
      <c r="I1" s="442"/>
      <c r="J1" s="442"/>
      <c r="K1" s="442"/>
    </row>
    <row r="2" spans="1:11" ht="18" customHeight="1">
      <c r="A2" s="68"/>
      <c r="B2" s="120" t="s">
        <v>142</v>
      </c>
      <c r="C2" s="121"/>
      <c r="D2" s="122"/>
      <c r="E2" s="123"/>
      <c r="F2" s="123"/>
      <c r="G2" s="121"/>
      <c r="H2" s="122"/>
      <c r="I2" s="479" t="s">
        <v>2</v>
      </c>
      <c r="J2" s="479"/>
      <c r="K2" s="479"/>
    </row>
    <row r="3" spans="1:11" ht="22.5" customHeight="1">
      <c r="A3" s="483" t="s">
        <v>143</v>
      </c>
      <c r="B3" s="475" t="s">
        <v>144</v>
      </c>
      <c r="C3" s="480" t="s">
        <v>145</v>
      </c>
      <c r="D3" s="481"/>
      <c r="E3" s="481"/>
      <c r="F3" s="480" t="s">
        <v>146</v>
      </c>
      <c r="G3" s="481"/>
      <c r="H3" s="481"/>
      <c r="I3" s="480" t="s">
        <v>147</v>
      </c>
      <c r="J3" s="481"/>
      <c r="K3" s="482"/>
    </row>
    <row r="4" spans="1:11" ht="38.25" customHeight="1">
      <c r="A4" s="484"/>
      <c r="B4" s="476"/>
      <c r="C4" s="124" t="s">
        <v>148</v>
      </c>
      <c r="D4" s="125" t="s">
        <v>149</v>
      </c>
      <c r="E4" s="126" t="s">
        <v>86</v>
      </c>
      <c r="F4" s="127" t="s">
        <v>148</v>
      </c>
      <c r="G4" s="127" t="s">
        <v>149</v>
      </c>
      <c r="H4" s="125" t="s">
        <v>86</v>
      </c>
      <c r="I4" s="127" t="s">
        <v>148</v>
      </c>
      <c r="J4" s="127" t="s">
        <v>149</v>
      </c>
      <c r="K4" s="177" t="s">
        <v>86</v>
      </c>
    </row>
    <row r="5" spans="1:11" s="116" customFormat="1" ht="27.75" customHeight="1">
      <c r="A5" s="484"/>
      <c r="B5" s="128" t="s">
        <v>12</v>
      </c>
      <c r="C5" s="129">
        <v>87992</v>
      </c>
      <c r="D5" s="130">
        <v>19.6405019919235</v>
      </c>
      <c r="E5" s="129">
        <v>100</v>
      </c>
      <c r="F5" s="131">
        <v>75213</v>
      </c>
      <c r="G5" s="130">
        <v>19.1908467109329</v>
      </c>
      <c r="H5" s="129">
        <f>F5/F5*100</f>
        <v>100</v>
      </c>
      <c r="I5" s="178">
        <v>12779</v>
      </c>
      <c r="J5" s="130">
        <v>22.3573343546534</v>
      </c>
      <c r="K5" s="179">
        <v>100</v>
      </c>
    </row>
    <row r="6" spans="1:11" ht="27.75" customHeight="1">
      <c r="A6" s="132" t="s">
        <v>150</v>
      </c>
      <c r="B6" s="133" t="s">
        <v>151</v>
      </c>
      <c r="C6" s="129">
        <v>19374</v>
      </c>
      <c r="D6" s="130">
        <v>14.5103138483362</v>
      </c>
      <c r="E6" s="134">
        <f>C6/C5*100</f>
        <v>22.0179107191563</v>
      </c>
      <c r="F6" s="131">
        <v>16618</v>
      </c>
      <c r="G6" s="130">
        <v>4.96462860030318</v>
      </c>
      <c r="H6" s="135">
        <f>F6/F5*100</f>
        <v>22.0945847127491</v>
      </c>
      <c r="I6" s="129">
        <v>2756</v>
      </c>
      <c r="J6" s="130">
        <v>153.541858325667</v>
      </c>
      <c r="K6" s="179">
        <f>I6/I5*100</f>
        <v>21.5666327568667</v>
      </c>
    </row>
    <row r="7" spans="1:11" ht="27.75" customHeight="1">
      <c r="A7" s="132" t="s">
        <v>152</v>
      </c>
      <c r="B7" s="133" t="s">
        <v>153</v>
      </c>
      <c r="C7" s="129">
        <v>15727</v>
      </c>
      <c r="D7" s="130">
        <v>13.5769480753954</v>
      </c>
      <c r="E7" s="134">
        <f>C7/C5*100</f>
        <v>17.8732157468861</v>
      </c>
      <c r="F7" s="131">
        <v>15198</v>
      </c>
      <c r="G7" s="130">
        <v>9.88359482322318</v>
      </c>
      <c r="H7" s="135">
        <f>F7/F5*100</f>
        <v>20.2066132184596</v>
      </c>
      <c r="I7" s="129">
        <v>529</v>
      </c>
      <c r="J7" s="130">
        <v>3206.25</v>
      </c>
      <c r="K7" s="179">
        <f>I7/I5*100</f>
        <v>4.13960403787464</v>
      </c>
    </row>
    <row r="8" spans="1:11" ht="27.75" customHeight="1">
      <c r="A8" s="132" t="s">
        <v>154</v>
      </c>
      <c r="B8" s="133" t="s">
        <v>155</v>
      </c>
      <c r="C8" s="129">
        <v>9409</v>
      </c>
      <c r="D8" s="130">
        <v>29.7614122190043</v>
      </c>
      <c r="E8" s="134">
        <f>C8/C5*100</f>
        <v>10.6930175470497</v>
      </c>
      <c r="F8" s="131">
        <v>8347</v>
      </c>
      <c r="G8" s="130">
        <v>56.7511737089202</v>
      </c>
      <c r="H8" s="135">
        <f>F8/F5*100</f>
        <v>11.0978155372077</v>
      </c>
      <c r="I8" s="129">
        <v>1062</v>
      </c>
      <c r="J8" s="130">
        <v>-44.8598130841122</v>
      </c>
      <c r="K8" s="179">
        <f>I8/I5*100</f>
        <v>8.31050942953283</v>
      </c>
    </row>
    <row r="9" spans="1:11" ht="27.75" customHeight="1">
      <c r="A9" s="136" t="s">
        <v>156</v>
      </c>
      <c r="B9" s="133" t="s">
        <v>157</v>
      </c>
      <c r="C9" s="129">
        <v>5600</v>
      </c>
      <c r="D9" s="130">
        <v>25.2796420581656</v>
      </c>
      <c r="E9" s="134">
        <f>C9/C5*100</f>
        <v>6.36421492862988</v>
      </c>
      <c r="F9" s="131">
        <v>4323</v>
      </c>
      <c r="G9" s="130">
        <v>25.2680382497827</v>
      </c>
      <c r="H9" s="135">
        <f>F9/F5*100</f>
        <v>5.74767659846037</v>
      </c>
      <c r="I9" s="129">
        <v>1277</v>
      </c>
      <c r="J9" s="130">
        <v>25.3189401373896</v>
      </c>
      <c r="K9" s="179">
        <f>I9/I5*100</f>
        <v>9.9929571953987</v>
      </c>
    </row>
    <row r="10" spans="1:11" ht="27.75" customHeight="1">
      <c r="A10" s="137"/>
      <c r="B10" s="133" t="s">
        <v>158</v>
      </c>
      <c r="C10" s="129">
        <v>12622</v>
      </c>
      <c r="D10" s="130">
        <v>11.8079546461157</v>
      </c>
      <c r="E10" s="134">
        <f>C10/C5*100</f>
        <v>14.3444858623511</v>
      </c>
      <c r="F10" s="131">
        <v>9281</v>
      </c>
      <c r="G10" s="130">
        <v>10.1471635414194</v>
      </c>
      <c r="H10" s="135">
        <f>F10/F5*100</f>
        <v>12.3396221397897</v>
      </c>
      <c r="I10" s="129">
        <v>3341</v>
      </c>
      <c r="J10" s="130">
        <v>16.6957736639888</v>
      </c>
      <c r="K10" s="179">
        <f>I10/I5*100</f>
        <v>26.1444557477111</v>
      </c>
    </row>
    <row r="11" spans="1:11" s="117" customFormat="1" ht="27.75" customHeight="1">
      <c r="A11" s="138"/>
      <c r="B11" s="133" t="s">
        <v>159</v>
      </c>
      <c r="C11" s="129">
        <v>5584</v>
      </c>
      <c r="D11" s="130">
        <v>73.093614383137</v>
      </c>
      <c r="E11" s="134">
        <f>C11/C5*100</f>
        <v>6.34603145740522</v>
      </c>
      <c r="F11" s="131">
        <v>5481</v>
      </c>
      <c r="G11" s="130">
        <v>71.0674157303371</v>
      </c>
      <c r="H11" s="135">
        <f>F11/F5*100</f>
        <v>7.2873040564796</v>
      </c>
      <c r="I11" s="129">
        <v>103</v>
      </c>
      <c r="J11" s="130">
        <v>368.181818181818</v>
      </c>
      <c r="K11" s="179">
        <f>I11/I5*100</f>
        <v>0.806009859926442</v>
      </c>
    </row>
    <row r="12" spans="1:11" ht="27.75" customHeight="1">
      <c r="A12" s="139" t="s">
        <v>160</v>
      </c>
      <c r="B12" s="133" t="s">
        <v>161</v>
      </c>
      <c r="C12" s="129">
        <v>2765</v>
      </c>
      <c r="D12" s="130">
        <v>-32.1805248957567</v>
      </c>
      <c r="E12" s="134">
        <f>C12/C5*100</f>
        <v>3.142331121011</v>
      </c>
      <c r="F12" s="131">
        <v>2608</v>
      </c>
      <c r="G12" s="130">
        <v>-35.0274040857001</v>
      </c>
      <c r="H12" s="135">
        <f>F12/F5*100</f>
        <v>3.46748567401912</v>
      </c>
      <c r="I12" s="129">
        <v>157</v>
      </c>
      <c r="J12" s="130">
        <v>149.206349206349</v>
      </c>
      <c r="K12" s="179">
        <f>I12/I5*100</f>
        <v>1.22857813600438</v>
      </c>
    </row>
    <row r="13" spans="1:11" ht="27.75" customHeight="1">
      <c r="A13" s="132" t="s">
        <v>162</v>
      </c>
      <c r="B13" s="140" t="s">
        <v>163</v>
      </c>
      <c r="C13" s="129">
        <v>3215</v>
      </c>
      <c r="D13" s="141">
        <v>36.6340841478963</v>
      </c>
      <c r="E13" s="134">
        <f>C13/C5*100</f>
        <v>3.65374124920447</v>
      </c>
      <c r="F13" s="142">
        <v>3101</v>
      </c>
      <c r="G13" s="143">
        <v>34.8260869565217</v>
      </c>
      <c r="H13" s="144">
        <f>F13/F5*100</f>
        <v>4.12295746745908</v>
      </c>
      <c r="I13" s="180">
        <v>114</v>
      </c>
      <c r="J13" s="141">
        <v>115.094339622642</v>
      </c>
      <c r="K13" s="179">
        <f>I13/I5*100</f>
        <v>0.892088582831208</v>
      </c>
    </row>
    <row r="14" spans="1:11" ht="27.75" customHeight="1">
      <c r="A14" s="132" t="s">
        <v>154</v>
      </c>
      <c r="B14" s="140" t="s">
        <v>164</v>
      </c>
      <c r="C14" s="129">
        <v>5621</v>
      </c>
      <c r="D14" s="141">
        <v>59.190031152648</v>
      </c>
      <c r="E14" s="134">
        <f>C14/C5*100</f>
        <v>6.38808073461224</v>
      </c>
      <c r="F14" s="142">
        <v>4701</v>
      </c>
      <c r="G14" s="141">
        <v>97.2723457826269</v>
      </c>
      <c r="H14" s="144">
        <f>F14/F5*100</f>
        <v>6.25024929201069</v>
      </c>
      <c r="I14" s="180">
        <v>920</v>
      </c>
      <c r="J14" s="141">
        <v>-19.8606271777004</v>
      </c>
      <c r="K14" s="179">
        <f>I14/I5*100</f>
        <v>7.19931137021676</v>
      </c>
    </row>
    <row r="15" spans="1:11" ht="27" customHeight="1">
      <c r="A15" s="132" t="s">
        <v>156</v>
      </c>
      <c r="B15" s="145" t="s">
        <v>165</v>
      </c>
      <c r="C15" s="129">
        <v>2597</v>
      </c>
      <c r="D15" s="146">
        <v>62.0087336244541</v>
      </c>
      <c r="E15" s="134">
        <f>C15/C5*100</f>
        <v>2.9514046731521</v>
      </c>
      <c r="F15" s="147">
        <v>1679</v>
      </c>
      <c r="G15" s="146">
        <v>39.9166666666667</v>
      </c>
      <c r="H15" s="146">
        <f>F15/F5*100</f>
        <v>2.23232685838884</v>
      </c>
      <c r="I15" s="181">
        <v>918</v>
      </c>
      <c r="J15" s="146">
        <v>127.791563275434</v>
      </c>
      <c r="K15" s="179">
        <f>I15/I5*100</f>
        <v>7.18366069332499</v>
      </c>
    </row>
    <row r="16" spans="1:11" ht="27" customHeight="1">
      <c r="A16" s="139"/>
      <c r="B16" s="148" t="s">
        <v>166</v>
      </c>
      <c r="C16" s="129">
        <v>760</v>
      </c>
      <c r="D16" s="149">
        <v>-42.1172886519421</v>
      </c>
      <c r="E16" s="134">
        <f>C16/C5*100</f>
        <v>0.863714883171197</v>
      </c>
      <c r="F16" s="150">
        <v>739</v>
      </c>
      <c r="G16" s="149">
        <v>5.72246065808297</v>
      </c>
      <c r="H16" s="149">
        <f>F16/F5*100</f>
        <v>0.982542911464773</v>
      </c>
      <c r="I16" s="182">
        <v>21</v>
      </c>
      <c r="J16" s="149">
        <v>-96.5798045602606</v>
      </c>
      <c r="K16" s="179">
        <f>I16/I5*100</f>
        <v>0.164332107363643</v>
      </c>
    </row>
    <row r="17" spans="1:11" s="116" customFormat="1" ht="27" customHeight="1">
      <c r="A17" s="151"/>
      <c r="B17" s="152" t="s">
        <v>167</v>
      </c>
      <c r="C17" s="153">
        <v>4718</v>
      </c>
      <c r="D17" s="154">
        <v>28.6259541984733</v>
      </c>
      <c r="E17" s="155">
        <f>C17/C5*100</f>
        <v>5.36185107737067</v>
      </c>
      <c r="F17" s="156">
        <v>3137</v>
      </c>
      <c r="G17" s="154">
        <v>28.6710418375718</v>
      </c>
      <c r="H17" s="154">
        <f>F17/F5*100</f>
        <v>4.17082153351149</v>
      </c>
      <c r="I17" s="183">
        <v>1581</v>
      </c>
      <c r="J17" s="154">
        <v>28.5365853658537</v>
      </c>
      <c r="K17" s="184">
        <f>I17/I5*100</f>
        <v>12.3718600829486</v>
      </c>
    </row>
    <row r="18" spans="3:11" ht="14.25">
      <c r="C18" s="157"/>
      <c r="E18" s="158"/>
      <c r="F18" s="94"/>
      <c r="H18" s="159"/>
      <c r="I18" s="157"/>
      <c r="K18" s="158"/>
    </row>
    <row r="19" spans="3:6" ht="14.25">
      <c r="C19" s="157"/>
      <c r="F19" s="94"/>
    </row>
    <row r="20" spans="1:12" ht="18.75">
      <c r="A20" s="160"/>
      <c r="B20" s="161"/>
      <c r="C20" s="162"/>
      <c r="D20" s="163"/>
      <c r="E20" s="164"/>
      <c r="F20" s="165"/>
      <c r="G20" s="163"/>
      <c r="H20" s="166"/>
      <c r="I20" s="185"/>
      <c r="J20" s="186"/>
      <c r="K20" s="164"/>
      <c r="L20" s="41"/>
    </row>
    <row r="21" spans="1:12" ht="15.75">
      <c r="A21" s="474" t="s">
        <v>143</v>
      </c>
      <c r="B21" s="477" t="s">
        <v>12</v>
      </c>
      <c r="C21" s="167" t="s">
        <v>5</v>
      </c>
      <c r="D21" s="168" t="s">
        <v>168</v>
      </c>
      <c r="E21" s="169" t="s">
        <v>169</v>
      </c>
      <c r="F21" s="169" t="s">
        <v>170</v>
      </c>
      <c r="G21" s="169" t="s">
        <v>171</v>
      </c>
      <c r="H21" s="169" t="s">
        <v>172</v>
      </c>
      <c r="I21" s="187" t="s">
        <v>173</v>
      </c>
      <c r="J21" s="167" t="s">
        <v>174</v>
      </c>
      <c r="K21" s="169" t="s">
        <v>175</v>
      </c>
      <c r="L21" s="187" t="s">
        <v>173</v>
      </c>
    </row>
    <row r="22" spans="1:12" ht="14.25">
      <c r="A22" s="474"/>
      <c r="B22" s="478"/>
      <c r="C22" s="170">
        <f aca="true" t="shared" si="0" ref="C22:C34">E22</f>
        <v>87992</v>
      </c>
      <c r="D22" s="171">
        <f aca="true" t="shared" si="1" ref="D22:D34">(E22/F22-1)*100</f>
        <v>19.6405019919235</v>
      </c>
      <c r="E22" s="170">
        <f>G22+J22</f>
        <v>87992</v>
      </c>
      <c r="F22" s="170">
        <f>H22+K22</f>
        <v>73547</v>
      </c>
      <c r="G22" s="172">
        <v>75213</v>
      </c>
      <c r="H22" s="173">
        <v>63103</v>
      </c>
      <c r="I22" s="188">
        <f>(G22/H22-1)*100</f>
        <v>19.1908467109329</v>
      </c>
      <c r="J22" s="189">
        <v>12779</v>
      </c>
      <c r="K22" s="189">
        <v>10444</v>
      </c>
      <c r="L22" s="188">
        <f>(J22/K22-1)*100</f>
        <v>22.3573343546534</v>
      </c>
    </row>
    <row r="23" spans="1:12" ht="18.75">
      <c r="A23" s="409" t="s">
        <v>176</v>
      </c>
      <c r="B23" s="174" t="s">
        <v>151</v>
      </c>
      <c r="C23" s="170">
        <f t="shared" si="0"/>
        <v>19374</v>
      </c>
      <c r="D23" s="171">
        <f t="shared" si="1"/>
        <v>14.5103138483362</v>
      </c>
      <c r="E23" s="170">
        <f>G23+J23</f>
        <v>19374</v>
      </c>
      <c r="F23" s="170">
        <f>H23+K23</f>
        <v>16919</v>
      </c>
      <c r="G23" s="172">
        <v>16618</v>
      </c>
      <c r="H23" s="173">
        <v>15832</v>
      </c>
      <c r="I23" s="188">
        <f aca="true" t="shared" si="2" ref="I23:I34">(G23/H23-1)*100</f>
        <v>4.96462860030318</v>
      </c>
      <c r="J23" s="189">
        <v>2756</v>
      </c>
      <c r="K23" s="189">
        <v>1087</v>
      </c>
      <c r="L23" s="188">
        <f aca="true" t="shared" si="3" ref="L23:L34">(J23/K23-1)*100</f>
        <v>153.541858325667</v>
      </c>
    </row>
    <row r="24" spans="1:12" ht="18.75">
      <c r="A24" s="409"/>
      <c r="B24" s="174" t="s">
        <v>177</v>
      </c>
      <c r="C24" s="170">
        <f t="shared" si="0"/>
        <v>15727</v>
      </c>
      <c r="D24" s="171">
        <f t="shared" si="1"/>
        <v>13.5769480753954</v>
      </c>
      <c r="E24" s="170">
        <f aca="true" t="shared" si="4" ref="E24:E34">G24+J24</f>
        <v>15727</v>
      </c>
      <c r="F24" s="170">
        <f aca="true" t="shared" si="5" ref="F24:F34">H24+K24</f>
        <v>13847</v>
      </c>
      <c r="G24" s="172">
        <v>15198</v>
      </c>
      <c r="H24" s="173">
        <v>13831</v>
      </c>
      <c r="I24" s="188">
        <f t="shared" si="2"/>
        <v>9.88359482322318</v>
      </c>
      <c r="J24" s="189">
        <v>529</v>
      </c>
      <c r="K24" s="189">
        <v>16</v>
      </c>
      <c r="L24" s="188">
        <f t="shared" si="3"/>
        <v>3206.25</v>
      </c>
    </row>
    <row r="25" spans="1:12" ht="18.75">
      <c r="A25" s="409"/>
      <c r="B25" s="174" t="s">
        <v>155</v>
      </c>
      <c r="C25" s="170">
        <f t="shared" si="0"/>
        <v>9409</v>
      </c>
      <c r="D25" s="171">
        <f t="shared" si="1"/>
        <v>29.7614122190043</v>
      </c>
      <c r="E25" s="170">
        <f t="shared" si="4"/>
        <v>9409</v>
      </c>
      <c r="F25" s="170">
        <f t="shared" si="5"/>
        <v>7251</v>
      </c>
      <c r="G25" s="172">
        <v>8347</v>
      </c>
      <c r="H25" s="173">
        <v>5325</v>
      </c>
      <c r="I25" s="188">
        <f t="shared" si="2"/>
        <v>56.7511737089202</v>
      </c>
      <c r="J25" s="189">
        <v>1062</v>
      </c>
      <c r="K25" s="189">
        <v>1926</v>
      </c>
      <c r="L25" s="188">
        <f t="shared" si="3"/>
        <v>-44.8598130841122</v>
      </c>
    </row>
    <row r="26" spans="1:12" ht="18.75">
      <c r="A26" s="409"/>
      <c r="B26" s="174" t="s">
        <v>157</v>
      </c>
      <c r="C26" s="170">
        <f t="shared" si="0"/>
        <v>5600</v>
      </c>
      <c r="D26" s="171">
        <f t="shared" si="1"/>
        <v>25.2796420581656</v>
      </c>
      <c r="E26" s="170">
        <f t="shared" si="4"/>
        <v>5600</v>
      </c>
      <c r="F26" s="170">
        <f t="shared" si="5"/>
        <v>4470</v>
      </c>
      <c r="G26" s="172">
        <v>4323</v>
      </c>
      <c r="H26" s="173">
        <v>3451</v>
      </c>
      <c r="I26" s="188">
        <f t="shared" si="2"/>
        <v>25.2680382497827</v>
      </c>
      <c r="J26" s="189">
        <v>1277</v>
      </c>
      <c r="K26" s="189">
        <v>1019</v>
      </c>
      <c r="L26" s="188">
        <f t="shared" si="3"/>
        <v>25.3189401373896</v>
      </c>
    </row>
    <row r="27" spans="1:12" ht="18.75">
      <c r="A27" s="409" t="s">
        <v>178</v>
      </c>
      <c r="B27" s="174" t="s">
        <v>158</v>
      </c>
      <c r="C27" s="170">
        <f t="shared" si="0"/>
        <v>12622</v>
      </c>
      <c r="D27" s="171">
        <f t="shared" si="1"/>
        <v>11.8079546461157</v>
      </c>
      <c r="E27" s="170">
        <f t="shared" si="4"/>
        <v>12622</v>
      </c>
      <c r="F27" s="170">
        <f t="shared" si="5"/>
        <v>11289</v>
      </c>
      <c r="G27" s="172">
        <v>9281</v>
      </c>
      <c r="H27" s="173">
        <v>8426</v>
      </c>
      <c r="I27" s="188">
        <f t="shared" si="2"/>
        <v>10.1471635414194</v>
      </c>
      <c r="J27" s="189">
        <v>3341</v>
      </c>
      <c r="K27" s="189">
        <v>2863</v>
      </c>
      <c r="L27" s="188">
        <f t="shared" si="3"/>
        <v>16.6957736639888</v>
      </c>
    </row>
    <row r="28" spans="1:12" ht="18.75">
      <c r="A28" s="409"/>
      <c r="B28" s="174" t="s">
        <v>159</v>
      </c>
      <c r="C28" s="170">
        <f t="shared" si="0"/>
        <v>5584</v>
      </c>
      <c r="D28" s="171">
        <f t="shared" si="1"/>
        <v>73.093614383137</v>
      </c>
      <c r="E28" s="170">
        <f t="shared" si="4"/>
        <v>5584</v>
      </c>
      <c r="F28" s="170">
        <f t="shared" si="5"/>
        <v>3226</v>
      </c>
      <c r="G28" s="172">
        <v>5481</v>
      </c>
      <c r="H28" s="173">
        <v>3204</v>
      </c>
      <c r="I28" s="188">
        <f t="shared" si="2"/>
        <v>71.0674157303371</v>
      </c>
      <c r="J28" s="189">
        <v>103</v>
      </c>
      <c r="K28" s="189">
        <v>22</v>
      </c>
      <c r="L28" s="188">
        <f t="shared" si="3"/>
        <v>368.181818181818</v>
      </c>
    </row>
    <row r="29" spans="1:12" ht="18.75">
      <c r="A29" s="409"/>
      <c r="B29" s="174" t="s">
        <v>161</v>
      </c>
      <c r="C29" s="170">
        <f t="shared" si="0"/>
        <v>2765</v>
      </c>
      <c r="D29" s="171">
        <f t="shared" si="1"/>
        <v>-32.1805248957567</v>
      </c>
      <c r="E29" s="170">
        <f t="shared" si="4"/>
        <v>2765</v>
      </c>
      <c r="F29" s="170">
        <f t="shared" si="5"/>
        <v>4077</v>
      </c>
      <c r="G29" s="172">
        <v>2608</v>
      </c>
      <c r="H29" s="173">
        <v>4014</v>
      </c>
      <c r="I29" s="188">
        <f t="shared" si="2"/>
        <v>-35.0274040857001</v>
      </c>
      <c r="J29" s="189">
        <v>157</v>
      </c>
      <c r="K29" s="189">
        <v>63</v>
      </c>
      <c r="L29" s="188">
        <f t="shared" si="3"/>
        <v>149.206349206349</v>
      </c>
    </row>
    <row r="30" spans="1:12" ht="18.75">
      <c r="A30" s="409"/>
      <c r="B30" s="174" t="s">
        <v>163</v>
      </c>
      <c r="C30" s="170">
        <f t="shared" si="0"/>
        <v>3215</v>
      </c>
      <c r="D30" s="171">
        <f t="shared" si="1"/>
        <v>36.6340841478963</v>
      </c>
      <c r="E30" s="170">
        <f t="shared" si="4"/>
        <v>3215</v>
      </c>
      <c r="F30" s="170">
        <f t="shared" si="5"/>
        <v>2353</v>
      </c>
      <c r="G30" s="172">
        <v>3101</v>
      </c>
      <c r="H30" s="173">
        <v>2300</v>
      </c>
      <c r="I30" s="188">
        <f t="shared" si="2"/>
        <v>34.8260869565217</v>
      </c>
      <c r="J30" s="189">
        <v>114</v>
      </c>
      <c r="K30" s="189">
        <v>53</v>
      </c>
      <c r="L30" s="188">
        <f t="shared" si="3"/>
        <v>115.094339622642</v>
      </c>
    </row>
    <row r="31" spans="1:12" ht="18.75">
      <c r="A31" s="409"/>
      <c r="B31" s="174" t="s">
        <v>164</v>
      </c>
      <c r="C31" s="170">
        <f t="shared" si="0"/>
        <v>5621</v>
      </c>
      <c r="D31" s="171">
        <f t="shared" si="1"/>
        <v>59.190031152648</v>
      </c>
      <c r="E31" s="170">
        <f t="shared" si="4"/>
        <v>5621</v>
      </c>
      <c r="F31" s="170">
        <f t="shared" si="5"/>
        <v>3531</v>
      </c>
      <c r="G31" s="172">
        <v>4701</v>
      </c>
      <c r="H31" s="173">
        <v>2383</v>
      </c>
      <c r="I31" s="188">
        <f t="shared" si="2"/>
        <v>97.2723457826269</v>
      </c>
      <c r="J31" s="189">
        <v>920</v>
      </c>
      <c r="K31" s="189">
        <v>1148</v>
      </c>
      <c r="L31" s="188">
        <f t="shared" si="3"/>
        <v>-19.8606271777004</v>
      </c>
    </row>
    <row r="32" spans="1:12" ht="18.75">
      <c r="A32" s="409"/>
      <c r="B32" s="174" t="s">
        <v>165</v>
      </c>
      <c r="C32" s="170">
        <f t="shared" si="0"/>
        <v>2597</v>
      </c>
      <c r="D32" s="171">
        <f t="shared" si="1"/>
        <v>62.0087336244541</v>
      </c>
      <c r="E32" s="170">
        <f t="shared" si="4"/>
        <v>2597</v>
      </c>
      <c r="F32" s="170">
        <f t="shared" si="5"/>
        <v>1603</v>
      </c>
      <c r="G32" s="172">
        <v>1679</v>
      </c>
      <c r="H32" s="173">
        <v>1200</v>
      </c>
      <c r="I32" s="188">
        <f t="shared" si="2"/>
        <v>39.9166666666667</v>
      </c>
      <c r="J32" s="189">
        <v>918</v>
      </c>
      <c r="K32" s="189">
        <v>403</v>
      </c>
      <c r="L32" s="188">
        <f t="shared" si="3"/>
        <v>127.791563275434</v>
      </c>
    </row>
    <row r="33" spans="1:12" ht="18.75">
      <c r="A33" s="409"/>
      <c r="B33" s="174" t="s">
        <v>166</v>
      </c>
      <c r="C33" s="170">
        <f t="shared" si="0"/>
        <v>760</v>
      </c>
      <c r="D33" s="171">
        <f t="shared" si="1"/>
        <v>-42.1172886519421</v>
      </c>
      <c r="E33" s="170">
        <f t="shared" si="4"/>
        <v>760</v>
      </c>
      <c r="F33" s="170">
        <f t="shared" si="5"/>
        <v>1313</v>
      </c>
      <c r="G33" s="172">
        <v>739</v>
      </c>
      <c r="H33" s="173">
        <v>699</v>
      </c>
      <c r="I33" s="188">
        <f t="shared" si="2"/>
        <v>5.72246065808297</v>
      </c>
      <c r="J33" s="189">
        <v>21</v>
      </c>
      <c r="K33" s="189">
        <v>614</v>
      </c>
      <c r="L33" s="188">
        <f t="shared" si="3"/>
        <v>-96.5798045602606</v>
      </c>
    </row>
    <row r="34" spans="1:12" ht="18.75">
      <c r="A34" s="409"/>
      <c r="B34" s="174" t="s">
        <v>167</v>
      </c>
      <c r="C34" s="170">
        <f t="shared" si="0"/>
        <v>4718</v>
      </c>
      <c r="D34" s="171">
        <f t="shared" si="1"/>
        <v>28.6259541984733</v>
      </c>
      <c r="E34" s="170">
        <f t="shared" si="4"/>
        <v>4718</v>
      </c>
      <c r="F34" s="170">
        <f t="shared" si="5"/>
        <v>3668</v>
      </c>
      <c r="G34" s="172">
        <v>3137</v>
      </c>
      <c r="H34" s="173">
        <v>2438</v>
      </c>
      <c r="I34" s="188">
        <f t="shared" si="2"/>
        <v>28.6710418375718</v>
      </c>
      <c r="J34" s="189">
        <v>1581</v>
      </c>
      <c r="K34" s="189">
        <v>1230</v>
      </c>
      <c r="L34" s="188">
        <f t="shared" si="3"/>
        <v>28.5365853658537</v>
      </c>
    </row>
    <row r="35" spans="3:11" ht="14.25">
      <c r="C35" s="175"/>
      <c r="G35" s="94"/>
      <c r="H35" s="176"/>
      <c r="J35" s="94"/>
      <c r="K35" s="94"/>
    </row>
    <row r="36" spans="3:11" ht="14.25">
      <c r="C36" s="175"/>
      <c r="G36" s="94"/>
      <c r="H36" s="176"/>
      <c r="J36" s="190"/>
      <c r="K36" s="94"/>
    </row>
    <row r="37" spans="7:11" ht="14.25">
      <c r="G37" s="94"/>
      <c r="H37" s="94"/>
      <c r="J37" s="94"/>
      <c r="K37" s="94"/>
    </row>
    <row r="38" spans="7:11" ht="14.25">
      <c r="G38" s="94"/>
      <c r="H38" s="94"/>
      <c r="J38" s="190"/>
      <c r="K38" s="190"/>
    </row>
    <row r="42" ht="14.25">
      <c r="G42" t="s">
        <v>36</v>
      </c>
    </row>
  </sheetData>
  <sheetProtection/>
  <mergeCells count="11">
    <mergeCell ref="A3:A5"/>
    <mergeCell ref="A21:A22"/>
    <mergeCell ref="A23:A26"/>
    <mergeCell ref="A27:A34"/>
    <mergeCell ref="B3:B4"/>
    <mergeCell ref="B21:B22"/>
    <mergeCell ref="B1:K1"/>
    <mergeCell ref="I2:K2"/>
    <mergeCell ref="C3:E3"/>
    <mergeCell ref="F3:H3"/>
    <mergeCell ref="I3:K3"/>
  </mergeCells>
  <printOptions horizontalCentered="1"/>
  <pageMargins left="0.7076388888888889" right="0.6291666666666667" top="0.39305555555555555" bottom="0.3930555555555555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4"/>
  <sheetViews>
    <sheetView zoomScaleSheetLayoutView="100" zoomScalePageLayoutView="0" workbookViewId="0" topLeftCell="A3">
      <selection activeCell="O25" sqref="O25"/>
    </sheetView>
  </sheetViews>
  <sheetFormatPr defaultColWidth="9.00390625" defaultRowHeight="14.25"/>
  <cols>
    <col min="1" max="1" width="3.875" style="66" customWidth="1"/>
    <col min="2" max="2" width="30.50390625" style="0" customWidth="1"/>
    <col min="3" max="3" width="9.125" style="67" customWidth="1"/>
    <col min="4" max="4" width="10.375" style="67" customWidth="1"/>
    <col min="5" max="5" width="8.125" style="0" customWidth="1"/>
    <col min="6" max="6" width="0.74609375" style="0" customWidth="1"/>
    <col min="7" max="7" width="4.375" style="0" customWidth="1"/>
    <col min="8" max="8" width="26.75390625" style="0" customWidth="1"/>
    <col min="9" max="9" width="9.75390625" style="68" customWidth="1"/>
    <col min="10" max="10" width="10.50390625" style="0" customWidth="1"/>
    <col min="11" max="11" width="8.50390625" style="0" customWidth="1"/>
  </cols>
  <sheetData>
    <row r="1" spans="1:11" ht="14.25" customHeight="1">
      <c r="A1" s="490" t="s">
        <v>179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</row>
    <row r="2" spans="1:11" ht="33" customHeight="1">
      <c r="A2" s="490"/>
      <c r="B2" s="490"/>
      <c r="C2" s="490"/>
      <c r="D2" s="490"/>
      <c r="E2" s="490"/>
      <c r="F2" s="490"/>
      <c r="G2" s="490"/>
      <c r="H2" s="490"/>
      <c r="I2" s="490"/>
      <c r="J2" s="490"/>
      <c r="K2" s="490"/>
    </row>
    <row r="3" spans="1:11" ht="19.5" customHeight="1">
      <c r="A3" s="485" t="s">
        <v>180</v>
      </c>
      <c r="B3" s="485"/>
      <c r="C3" s="69"/>
      <c r="G3" s="70"/>
      <c r="I3" s="486" t="s">
        <v>2</v>
      </c>
      <c r="J3" s="486"/>
      <c r="K3" s="486"/>
    </row>
    <row r="4" spans="1:11" ht="18.75" customHeight="1">
      <c r="A4" s="71" t="s">
        <v>3</v>
      </c>
      <c r="B4" s="72" t="s">
        <v>70</v>
      </c>
      <c r="C4" s="72" t="s">
        <v>82</v>
      </c>
      <c r="D4" s="72" t="s">
        <v>181</v>
      </c>
      <c r="E4" s="73" t="s">
        <v>182</v>
      </c>
      <c r="F4" s="74"/>
      <c r="G4" s="75" t="s">
        <v>3</v>
      </c>
      <c r="H4" s="72" t="s">
        <v>70</v>
      </c>
      <c r="I4" s="72" t="s">
        <v>82</v>
      </c>
      <c r="J4" s="72" t="s">
        <v>181</v>
      </c>
      <c r="K4" s="95" t="s">
        <v>182</v>
      </c>
    </row>
    <row r="5" spans="1:14" ht="18.75" customHeight="1">
      <c r="A5" s="76">
        <v>1</v>
      </c>
      <c r="B5" s="77" t="s">
        <v>183</v>
      </c>
      <c r="C5" s="78">
        <v>1390</v>
      </c>
      <c r="D5" s="79">
        <v>9149</v>
      </c>
      <c r="E5" s="80">
        <v>1.3</v>
      </c>
      <c r="F5" s="81"/>
      <c r="G5" s="82">
        <v>21</v>
      </c>
      <c r="H5" s="77" t="s">
        <v>184</v>
      </c>
      <c r="I5" s="96">
        <v>128</v>
      </c>
      <c r="J5" s="79">
        <v>529</v>
      </c>
      <c r="K5" s="97">
        <v>-2.4</v>
      </c>
      <c r="N5" s="94"/>
    </row>
    <row r="6" spans="1:14" ht="19.5" customHeight="1">
      <c r="A6" s="76">
        <v>2</v>
      </c>
      <c r="B6" s="83" t="s">
        <v>185</v>
      </c>
      <c r="C6" s="78">
        <v>1339</v>
      </c>
      <c r="D6" s="79">
        <v>9101</v>
      </c>
      <c r="E6" s="80">
        <v>6</v>
      </c>
      <c r="F6" s="81"/>
      <c r="G6" s="82">
        <v>22</v>
      </c>
      <c r="H6" s="77" t="s">
        <v>186</v>
      </c>
      <c r="I6" s="98">
        <v>76</v>
      </c>
      <c r="J6" s="79">
        <v>249</v>
      </c>
      <c r="K6" s="97">
        <v>-47.1</v>
      </c>
      <c r="N6" s="94"/>
    </row>
    <row r="7" spans="1:14" ht="18.75" customHeight="1">
      <c r="A7" s="76">
        <v>3</v>
      </c>
      <c r="B7" s="77" t="s">
        <v>187</v>
      </c>
      <c r="C7" s="78">
        <v>603</v>
      </c>
      <c r="D7" s="79">
        <v>3954</v>
      </c>
      <c r="E7" s="80">
        <v>56.2</v>
      </c>
      <c r="F7" s="81"/>
      <c r="G7" s="82">
        <v>23</v>
      </c>
      <c r="H7" s="77" t="s">
        <v>188</v>
      </c>
      <c r="I7" s="99">
        <v>120</v>
      </c>
      <c r="J7" s="79">
        <v>882</v>
      </c>
      <c r="K7" s="97">
        <v>56.1</v>
      </c>
      <c r="N7" s="94"/>
    </row>
    <row r="8" spans="1:14" ht="18.75" customHeight="1">
      <c r="A8" s="76">
        <v>4</v>
      </c>
      <c r="B8" s="77" t="s">
        <v>189</v>
      </c>
      <c r="C8" s="78">
        <v>725</v>
      </c>
      <c r="D8" s="79">
        <v>2724</v>
      </c>
      <c r="E8" s="80">
        <v>6.7</v>
      </c>
      <c r="F8" s="81"/>
      <c r="G8" s="82">
        <v>24</v>
      </c>
      <c r="H8" s="77" t="s">
        <v>190</v>
      </c>
      <c r="I8" s="100">
        <v>221</v>
      </c>
      <c r="J8" s="79">
        <v>466</v>
      </c>
      <c r="K8" s="97">
        <v>95</v>
      </c>
      <c r="N8" s="94"/>
    </row>
    <row r="9" spans="1:14" ht="18.75" customHeight="1">
      <c r="A9" s="76">
        <v>5</v>
      </c>
      <c r="B9" s="77" t="s">
        <v>191</v>
      </c>
      <c r="C9" s="78">
        <v>584</v>
      </c>
      <c r="D9" s="79">
        <v>2481</v>
      </c>
      <c r="E9" s="80">
        <v>8.4</v>
      </c>
      <c r="F9" s="81"/>
      <c r="G9" s="82">
        <v>25</v>
      </c>
      <c r="H9" s="77" t="s">
        <v>192</v>
      </c>
      <c r="I9" s="101">
        <v>103</v>
      </c>
      <c r="J9" s="79">
        <v>460</v>
      </c>
      <c r="K9" s="97">
        <v>3</v>
      </c>
      <c r="N9" s="94"/>
    </row>
    <row r="10" spans="1:14" ht="18.75" customHeight="1">
      <c r="A10" s="76">
        <v>6</v>
      </c>
      <c r="B10" s="77" t="s">
        <v>193</v>
      </c>
      <c r="C10" s="78">
        <v>378</v>
      </c>
      <c r="D10" s="79">
        <v>2132</v>
      </c>
      <c r="E10" s="80">
        <v>-1.5</v>
      </c>
      <c r="F10" s="81"/>
      <c r="G10" s="82">
        <v>26</v>
      </c>
      <c r="H10" s="77" t="s">
        <v>194</v>
      </c>
      <c r="I10" s="102">
        <v>120</v>
      </c>
      <c r="J10" s="79">
        <v>334</v>
      </c>
      <c r="K10" s="97">
        <v>8.5</v>
      </c>
      <c r="N10" s="94"/>
    </row>
    <row r="11" spans="1:14" ht="18.75" customHeight="1">
      <c r="A11" s="76">
        <v>7</v>
      </c>
      <c r="B11" s="77" t="s">
        <v>195</v>
      </c>
      <c r="C11" s="78">
        <v>183</v>
      </c>
      <c r="D11" s="84">
        <v>1336</v>
      </c>
      <c r="E11" s="80">
        <v>-29.4</v>
      </c>
      <c r="F11" s="81"/>
      <c r="G11" s="82">
        <v>27</v>
      </c>
      <c r="H11" s="77" t="s">
        <v>196</v>
      </c>
      <c r="I11" s="103">
        <v>113</v>
      </c>
      <c r="J11" s="79">
        <v>386</v>
      </c>
      <c r="K11" s="97">
        <v>-7.8</v>
      </c>
      <c r="N11" s="94"/>
    </row>
    <row r="12" spans="1:14" ht="18.75" customHeight="1">
      <c r="A12" s="76">
        <v>8</v>
      </c>
      <c r="B12" s="77" t="s">
        <v>197</v>
      </c>
      <c r="C12" s="78">
        <v>202</v>
      </c>
      <c r="D12" s="79">
        <v>892</v>
      </c>
      <c r="E12" s="80">
        <v>-39.9</v>
      </c>
      <c r="F12" s="81"/>
      <c r="G12" s="82">
        <v>28</v>
      </c>
      <c r="H12" s="77" t="s">
        <v>198</v>
      </c>
      <c r="I12" s="104">
        <v>78</v>
      </c>
      <c r="J12" s="79">
        <v>514</v>
      </c>
      <c r="K12" s="97">
        <v>36.6</v>
      </c>
      <c r="N12" s="94"/>
    </row>
    <row r="13" spans="1:14" ht="18.75" customHeight="1">
      <c r="A13" s="76">
        <v>9</v>
      </c>
      <c r="B13" s="77" t="s">
        <v>199</v>
      </c>
      <c r="C13" s="78">
        <v>454</v>
      </c>
      <c r="D13" s="79">
        <v>1746</v>
      </c>
      <c r="E13" s="80">
        <v>-3</v>
      </c>
      <c r="F13" s="81"/>
      <c r="G13" s="82">
        <v>29</v>
      </c>
      <c r="H13" s="77" t="s">
        <v>200</v>
      </c>
      <c r="I13" s="105">
        <v>76</v>
      </c>
      <c r="J13" s="79">
        <v>463</v>
      </c>
      <c r="K13" s="97">
        <v>28.3</v>
      </c>
      <c r="N13" s="94"/>
    </row>
    <row r="14" spans="1:14" ht="18.75" customHeight="1">
      <c r="A14" s="76">
        <v>10</v>
      </c>
      <c r="B14" s="77" t="s">
        <v>201</v>
      </c>
      <c r="C14" s="78">
        <v>84</v>
      </c>
      <c r="D14" s="79">
        <v>1429</v>
      </c>
      <c r="E14" s="80">
        <v>6.2</v>
      </c>
      <c r="F14" s="81"/>
      <c r="G14" s="82">
        <v>30</v>
      </c>
      <c r="H14" s="77" t="s">
        <v>202</v>
      </c>
      <c r="I14" s="106">
        <v>120</v>
      </c>
      <c r="J14" s="79">
        <v>675</v>
      </c>
      <c r="K14" s="97">
        <v>110.8</v>
      </c>
      <c r="N14" s="94"/>
    </row>
    <row r="15" spans="1:14" ht="18.75" customHeight="1">
      <c r="A15" s="76">
        <v>11</v>
      </c>
      <c r="B15" s="77" t="s">
        <v>203</v>
      </c>
      <c r="C15" s="78">
        <v>260</v>
      </c>
      <c r="D15" s="79">
        <v>1722</v>
      </c>
      <c r="E15" s="80">
        <v>29.2</v>
      </c>
      <c r="F15" s="81"/>
      <c r="G15" s="82">
        <v>31</v>
      </c>
      <c r="H15" s="77" t="s">
        <v>204</v>
      </c>
      <c r="I15" s="107">
        <v>19</v>
      </c>
      <c r="J15" s="79">
        <v>226</v>
      </c>
      <c r="K15" s="97">
        <v>93.1</v>
      </c>
      <c r="N15" s="94"/>
    </row>
    <row r="16" spans="1:14" ht="18.75" customHeight="1">
      <c r="A16" s="76">
        <v>12</v>
      </c>
      <c r="B16" s="77" t="s">
        <v>205</v>
      </c>
      <c r="C16" s="78">
        <v>403</v>
      </c>
      <c r="D16" s="79">
        <v>1088</v>
      </c>
      <c r="E16" s="80">
        <v>-7.8</v>
      </c>
      <c r="F16" s="81"/>
      <c r="G16" s="82">
        <v>32</v>
      </c>
      <c r="H16" s="77" t="s">
        <v>206</v>
      </c>
      <c r="I16" s="108">
        <v>14</v>
      </c>
      <c r="J16" s="79">
        <v>168</v>
      </c>
      <c r="K16" s="97">
        <v>-62.4</v>
      </c>
      <c r="N16" s="94"/>
    </row>
    <row r="17" spans="1:14" ht="18.75" customHeight="1">
      <c r="A17" s="76">
        <v>13</v>
      </c>
      <c r="B17" s="83" t="s">
        <v>207</v>
      </c>
      <c r="C17" s="78">
        <v>637</v>
      </c>
      <c r="D17" s="79">
        <v>1854</v>
      </c>
      <c r="E17" s="85">
        <v>-11</v>
      </c>
      <c r="F17" s="81"/>
      <c r="G17" s="82">
        <v>33</v>
      </c>
      <c r="H17" s="77" t="s">
        <v>208</v>
      </c>
      <c r="I17" s="79">
        <v>226</v>
      </c>
      <c r="J17" s="79">
        <v>1399</v>
      </c>
      <c r="K17" s="97">
        <v>192.1</v>
      </c>
      <c r="N17" s="94"/>
    </row>
    <row r="18" spans="1:14" ht="18.75" customHeight="1">
      <c r="A18" s="76">
        <v>14</v>
      </c>
      <c r="B18" s="77" t="s">
        <v>209</v>
      </c>
      <c r="C18" s="78">
        <v>77</v>
      </c>
      <c r="D18" s="79">
        <v>583</v>
      </c>
      <c r="E18" s="80">
        <v>-39.5</v>
      </c>
      <c r="F18" s="81"/>
      <c r="G18" s="82">
        <v>34</v>
      </c>
      <c r="H18" s="77" t="s">
        <v>210</v>
      </c>
      <c r="I18" s="109">
        <v>23</v>
      </c>
      <c r="J18" s="79">
        <v>30</v>
      </c>
      <c r="K18" s="97">
        <v>-76.3</v>
      </c>
      <c r="N18" s="94"/>
    </row>
    <row r="19" spans="1:14" ht="18.75" customHeight="1">
      <c r="A19" s="76">
        <v>15</v>
      </c>
      <c r="B19" s="77" t="s">
        <v>211</v>
      </c>
      <c r="C19" s="78">
        <v>168</v>
      </c>
      <c r="D19" s="79">
        <v>741</v>
      </c>
      <c r="E19" s="80">
        <v>-6</v>
      </c>
      <c r="F19" s="81"/>
      <c r="G19" s="82">
        <v>35</v>
      </c>
      <c r="H19" s="77" t="s">
        <v>212</v>
      </c>
      <c r="I19" s="110">
        <v>110</v>
      </c>
      <c r="J19" s="79">
        <v>441</v>
      </c>
      <c r="K19" s="97">
        <v>-1.4</v>
      </c>
      <c r="N19" s="94"/>
    </row>
    <row r="20" spans="1:14" ht="18.75" customHeight="1">
      <c r="A20" s="76">
        <v>16</v>
      </c>
      <c r="B20" s="77" t="s">
        <v>213</v>
      </c>
      <c r="C20" s="78">
        <v>87</v>
      </c>
      <c r="D20" s="79">
        <v>870</v>
      </c>
      <c r="E20" s="80">
        <v>11.5</v>
      </c>
      <c r="F20" s="81"/>
      <c r="G20" s="82">
        <v>36</v>
      </c>
      <c r="H20" s="77" t="s">
        <v>214</v>
      </c>
      <c r="I20" s="111">
        <v>43</v>
      </c>
      <c r="J20" s="79">
        <v>542</v>
      </c>
      <c r="K20" s="97">
        <v>39.6</v>
      </c>
      <c r="N20" s="94"/>
    </row>
    <row r="21" spans="1:14" ht="18.75" customHeight="1">
      <c r="A21" s="76">
        <v>17</v>
      </c>
      <c r="B21" s="77" t="s">
        <v>215</v>
      </c>
      <c r="C21" s="78">
        <v>77</v>
      </c>
      <c r="D21" s="79">
        <v>591</v>
      </c>
      <c r="E21" s="80">
        <v>-23.2</v>
      </c>
      <c r="F21" s="81"/>
      <c r="G21" s="82">
        <v>37</v>
      </c>
      <c r="H21" s="77" t="s">
        <v>216</v>
      </c>
      <c r="I21" s="79">
        <v>0</v>
      </c>
      <c r="J21" s="79">
        <v>357</v>
      </c>
      <c r="K21" s="97">
        <v>52.5</v>
      </c>
      <c r="N21" s="94"/>
    </row>
    <row r="22" spans="1:14" ht="18.75" customHeight="1">
      <c r="A22" s="76">
        <v>18</v>
      </c>
      <c r="B22" s="77" t="s">
        <v>217</v>
      </c>
      <c r="C22" s="78">
        <v>105</v>
      </c>
      <c r="D22" s="79">
        <v>1042</v>
      </c>
      <c r="E22" s="80">
        <v>16.9</v>
      </c>
      <c r="F22" s="81"/>
      <c r="G22" s="82">
        <v>38</v>
      </c>
      <c r="H22" s="77" t="s">
        <v>218</v>
      </c>
      <c r="I22" s="79">
        <v>42</v>
      </c>
      <c r="J22" s="79">
        <v>1764</v>
      </c>
      <c r="K22" s="97">
        <v>1002.3</v>
      </c>
      <c r="N22" s="94"/>
    </row>
    <row r="23" spans="1:14" ht="18.75" customHeight="1">
      <c r="A23" s="76">
        <v>19</v>
      </c>
      <c r="B23" s="77" t="s">
        <v>219</v>
      </c>
      <c r="C23" s="78">
        <v>123</v>
      </c>
      <c r="D23" s="86">
        <v>616</v>
      </c>
      <c r="E23" s="80">
        <v>-2.6</v>
      </c>
      <c r="F23" s="81"/>
      <c r="G23" s="82">
        <v>39</v>
      </c>
      <c r="H23" s="77" t="s">
        <v>220</v>
      </c>
      <c r="I23" s="112">
        <v>90</v>
      </c>
      <c r="J23" s="84">
        <v>632</v>
      </c>
      <c r="K23" s="97">
        <v>79.4</v>
      </c>
      <c r="N23" s="94"/>
    </row>
    <row r="24" spans="1:14" ht="18.75" customHeight="1">
      <c r="A24" s="87">
        <v>20</v>
      </c>
      <c r="B24" s="88" t="s">
        <v>221</v>
      </c>
      <c r="C24" s="78">
        <v>209</v>
      </c>
      <c r="D24" s="89">
        <v>898</v>
      </c>
      <c r="E24" s="90">
        <v>70.6</v>
      </c>
      <c r="F24" s="91"/>
      <c r="G24" s="92">
        <v>40</v>
      </c>
      <c r="H24" s="88" t="s">
        <v>222</v>
      </c>
      <c r="I24" s="112">
        <v>130</v>
      </c>
      <c r="J24" s="89">
        <v>412</v>
      </c>
      <c r="K24" s="113">
        <v>68.2</v>
      </c>
      <c r="N24" s="94"/>
    </row>
    <row r="25" spans="1:11" ht="14.25">
      <c r="A25" s="487" t="s">
        <v>223</v>
      </c>
      <c r="B25" s="488"/>
      <c r="C25" s="488"/>
      <c r="D25" s="488"/>
      <c r="E25" s="488"/>
      <c r="F25" s="488"/>
      <c r="G25" s="488"/>
      <c r="H25" s="489"/>
      <c r="I25" s="114">
        <v>9940</v>
      </c>
      <c r="J25" s="114">
        <v>55873</v>
      </c>
      <c r="K25" s="115">
        <v>10</v>
      </c>
    </row>
    <row r="26" ht="14.25">
      <c r="I26"/>
    </row>
    <row r="27" ht="14.25">
      <c r="I27"/>
    </row>
    <row r="28" ht="14.25">
      <c r="I28"/>
    </row>
    <row r="29" ht="14.25">
      <c r="I29"/>
    </row>
    <row r="30" ht="14.25">
      <c r="I30"/>
    </row>
    <row r="31" spans="3:9" ht="14.25">
      <c r="C31" s="93"/>
      <c r="D31" s="93"/>
      <c r="E31" s="94"/>
      <c r="I31"/>
    </row>
    <row r="32" spans="3:9" ht="14.25">
      <c r="C32" s="93"/>
      <c r="D32" s="93"/>
      <c r="E32" s="94"/>
      <c r="I32"/>
    </row>
    <row r="33" spans="3:9" ht="14.25">
      <c r="C33" s="93"/>
      <c r="D33" s="93"/>
      <c r="E33" s="94"/>
      <c r="I33"/>
    </row>
    <row r="34" spans="3:9" ht="14.25">
      <c r="C34" s="93"/>
      <c r="D34" s="93"/>
      <c r="E34" s="94"/>
      <c r="I34"/>
    </row>
    <row r="35" spans="3:9" ht="14.25">
      <c r="C35" s="93"/>
      <c r="D35" s="93"/>
      <c r="E35" s="94"/>
      <c r="I35"/>
    </row>
    <row r="36" spans="3:9" ht="14.25">
      <c r="C36" s="93"/>
      <c r="D36" s="93"/>
      <c r="E36" s="94"/>
      <c r="I36"/>
    </row>
    <row r="37" spans="3:9" ht="14.25">
      <c r="C37" s="93"/>
      <c r="D37" s="93"/>
      <c r="E37" s="94"/>
      <c r="I37"/>
    </row>
    <row r="38" spans="3:9" ht="14.25">
      <c r="C38" s="93"/>
      <c r="D38" s="93"/>
      <c r="E38" s="94"/>
      <c r="I38"/>
    </row>
    <row r="39" spans="3:9" ht="14.25">
      <c r="C39" s="93"/>
      <c r="D39" s="93"/>
      <c r="E39" s="94"/>
      <c r="I39"/>
    </row>
    <row r="40" spans="3:9" ht="14.25">
      <c r="C40" s="93"/>
      <c r="D40" s="93"/>
      <c r="E40" s="94"/>
      <c r="I40"/>
    </row>
    <row r="41" spans="3:9" ht="14.25">
      <c r="C41" s="93"/>
      <c r="D41" s="93"/>
      <c r="E41" s="94"/>
      <c r="I41"/>
    </row>
    <row r="42" spans="3:9" ht="14.25">
      <c r="C42" s="93"/>
      <c r="D42" s="93"/>
      <c r="E42" s="94"/>
      <c r="I42"/>
    </row>
    <row r="43" spans="3:9" ht="14.25">
      <c r="C43" s="93"/>
      <c r="D43" s="93"/>
      <c r="E43" s="94"/>
      <c r="I43"/>
    </row>
    <row r="44" spans="3:9" ht="14.25">
      <c r="C44" s="93"/>
      <c r="D44" s="93"/>
      <c r="E44" s="94"/>
      <c r="I44"/>
    </row>
    <row r="45" spans="3:9" ht="14.25">
      <c r="C45" s="93"/>
      <c r="D45" s="93"/>
      <c r="E45" s="94"/>
      <c r="I45"/>
    </row>
    <row r="46" spans="3:9" ht="14.25">
      <c r="C46" s="93"/>
      <c r="D46" s="93"/>
      <c r="E46" s="94"/>
      <c r="I46"/>
    </row>
    <row r="47" spans="3:9" ht="14.25">
      <c r="C47" s="93"/>
      <c r="D47" s="93"/>
      <c r="E47" s="94"/>
      <c r="I47"/>
    </row>
    <row r="48" spans="3:9" ht="14.25">
      <c r="C48" s="93"/>
      <c r="D48" s="93"/>
      <c r="E48" s="94"/>
      <c r="I48"/>
    </row>
    <row r="49" spans="3:9" ht="14.25">
      <c r="C49" s="93"/>
      <c r="D49" s="93"/>
      <c r="E49" s="94"/>
      <c r="I49"/>
    </row>
    <row r="50" spans="3:9" ht="14.25">
      <c r="C50" s="93"/>
      <c r="D50" s="93"/>
      <c r="E50" s="94"/>
      <c r="I50"/>
    </row>
    <row r="51" spans="3:9" ht="14.25">
      <c r="C51" s="93"/>
      <c r="D51" s="93"/>
      <c r="I51"/>
    </row>
    <row r="52" spans="3:9" ht="14.25">
      <c r="C52" s="93"/>
      <c r="D52" s="93"/>
      <c r="I52"/>
    </row>
    <row r="53" spans="3:9" ht="14.25">
      <c r="C53" s="93"/>
      <c r="D53" s="93"/>
      <c r="I53"/>
    </row>
    <row r="54" spans="3:4" ht="14.25">
      <c r="C54" s="93"/>
      <c r="D54" s="93"/>
    </row>
  </sheetData>
  <sheetProtection/>
  <mergeCells count="4">
    <mergeCell ref="A3:B3"/>
    <mergeCell ref="I3:K3"/>
    <mergeCell ref="A25:H25"/>
    <mergeCell ref="A1:K2"/>
  </mergeCells>
  <printOptions/>
  <pageMargins left="0.8" right="0.5118055555555555" top="0.3138888888888889" bottom="0.3138888888888889" header="0.3138888888888889" footer="0.3138888888888889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zoomScalePageLayoutView="0" workbookViewId="0" topLeftCell="A1">
      <selection activeCell="K14" sqref="K14"/>
    </sheetView>
  </sheetViews>
  <sheetFormatPr defaultColWidth="20.50390625" defaultRowHeight="14.25"/>
  <cols>
    <col min="1" max="1" width="21.00390625" style="0" customWidth="1"/>
    <col min="2" max="2" width="10.875" style="0" customWidth="1"/>
    <col min="3" max="3" width="6.50390625" style="0" customWidth="1"/>
    <col min="4" max="4" width="10.50390625" style="0" customWidth="1"/>
    <col min="5" max="5" width="11.25390625" style="0" customWidth="1"/>
    <col min="6" max="6" width="11.50390625" style="0" customWidth="1"/>
    <col min="7" max="7" width="10.125" style="0" customWidth="1"/>
    <col min="8" max="8" width="11.875" style="0" customWidth="1"/>
    <col min="9" max="9" width="11.50390625" style="0" customWidth="1"/>
    <col min="10" max="10" width="13.125" style="0" customWidth="1"/>
  </cols>
  <sheetData>
    <row r="1" spans="1:10" ht="28.5" customHeight="1">
      <c r="A1" s="491" t="s">
        <v>224</v>
      </c>
      <c r="B1" s="491"/>
      <c r="C1" s="491"/>
      <c r="D1" s="491"/>
      <c r="E1" s="491"/>
      <c r="F1" s="491"/>
      <c r="G1" s="491"/>
      <c r="H1" s="491"/>
      <c r="I1" s="491"/>
      <c r="J1" s="491"/>
    </row>
    <row r="2" spans="1:10" ht="19.5">
      <c r="A2" s="49"/>
      <c r="B2" s="49"/>
      <c r="C2" s="50"/>
      <c r="D2" s="49"/>
      <c r="E2" s="51"/>
      <c r="F2" s="52"/>
      <c r="G2" s="50"/>
      <c r="H2" s="49"/>
      <c r="I2" s="62"/>
      <c r="J2" s="62"/>
    </row>
    <row r="3" spans="1:10" ht="18" customHeight="1">
      <c r="A3" s="49" t="s">
        <v>225</v>
      </c>
      <c r="B3" s="49"/>
      <c r="C3" s="49"/>
      <c r="D3" s="49"/>
      <c r="E3" s="53"/>
      <c r="F3" s="52"/>
      <c r="G3" s="49"/>
      <c r="H3" s="49"/>
      <c r="I3" s="492" t="s">
        <v>2</v>
      </c>
      <c r="J3" s="492"/>
    </row>
    <row r="4" spans="1:10" ht="23.25" customHeight="1">
      <c r="A4" s="495" t="s">
        <v>226</v>
      </c>
      <c r="B4" s="493" t="s">
        <v>227</v>
      </c>
      <c r="C4" s="493"/>
      <c r="D4" s="493"/>
      <c r="E4" s="493"/>
      <c r="F4" s="493"/>
      <c r="G4" s="493"/>
      <c r="H4" s="497" t="s">
        <v>228</v>
      </c>
      <c r="I4" s="498"/>
      <c r="J4" s="499"/>
    </row>
    <row r="5" spans="1:10" ht="21" customHeight="1">
      <c r="A5" s="496"/>
      <c r="B5" s="494" t="s">
        <v>229</v>
      </c>
      <c r="C5" s="494"/>
      <c r="D5" s="494"/>
      <c r="E5" s="494" t="s">
        <v>230</v>
      </c>
      <c r="F5" s="494"/>
      <c r="G5" s="494"/>
      <c r="H5" s="500"/>
      <c r="I5" s="501"/>
      <c r="J5" s="502"/>
    </row>
    <row r="6" spans="1:10" ht="39" customHeight="1">
      <c r="A6" s="496"/>
      <c r="B6" s="54" t="s">
        <v>231</v>
      </c>
      <c r="C6" s="54" t="s">
        <v>83</v>
      </c>
      <c r="D6" s="54" t="s">
        <v>232</v>
      </c>
      <c r="E6" s="54" t="s">
        <v>231</v>
      </c>
      <c r="F6" s="54" t="s">
        <v>83</v>
      </c>
      <c r="G6" s="54" t="s">
        <v>232</v>
      </c>
      <c r="H6" s="54" t="s">
        <v>231</v>
      </c>
      <c r="I6" s="54" t="s">
        <v>83</v>
      </c>
      <c r="J6" s="63" t="s">
        <v>232</v>
      </c>
    </row>
    <row r="7" spans="1:10" ht="27" customHeight="1">
      <c r="A7" s="55" t="s">
        <v>233</v>
      </c>
      <c r="B7" s="56">
        <v>24</v>
      </c>
      <c r="C7" s="56">
        <v>75</v>
      </c>
      <c r="D7" s="57">
        <v>158.62</v>
      </c>
      <c r="E7" s="56">
        <v>7179</v>
      </c>
      <c r="F7" s="56">
        <v>18963</v>
      </c>
      <c r="G7" s="57">
        <v>-7.44</v>
      </c>
      <c r="H7" s="56">
        <v>935</v>
      </c>
      <c r="I7" s="56">
        <v>7364</v>
      </c>
      <c r="J7" s="64">
        <v>8.42</v>
      </c>
    </row>
    <row r="8" spans="1:10" ht="27" customHeight="1">
      <c r="A8" s="55" t="s">
        <v>234</v>
      </c>
      <c r="B8" s="56">
        <v>24</v>
      </c>
      <c r="C8" s="56">
        <v>75</v>
      </c>
      <c r="D8" s="57">
        <v>158.62</v>
      </c>
      <c r="E8" s="56">
        <v>7179</v>
      </c>
      <c r="F8" s="56">
        <v>18963</v>
      </c>
      <c r="G8" s="57">
        <v>-7.44</v>
      </c>
      <c r="H8" s="56">
        <v>935</v>
      </c>
      <c r="I8" s="56">
        <v>7364</v>
      </c>
      <c r="J8" s="64">
        <v>8.42</v>
      </c>
    </row>
    <row r="9" spans="1:10" ht="27" customHeight="1">
      <c r="A9" s="58" t="s">
        <v>235</v>
      </c>
      <c r="B9" s="56" t="s">
        <v>36</v>
      </c>
      <c r="C9" s="56">
        <v>1</v>
      </c>
      <c r="D9" s="57" t="s">
        <v>36</v>
      </c>
      <c r="E9" s="56" t="s">
        <v>36</v>
      </c>
      <c r="F9" s="56">
        <v>414</v>
      </c>
      <c r="G9" s="57">
        <v>-77.98</v>
      </c>
      <c r="H9" s="56" t="s">
        <v>36</v>
      </c>
      <c r="I9" s="56">
        <v>181</v>
      </c>
      <c r="J9" s="64">
        <v>352.5</v>
      </c>
    </row>
    <row r="10" spans="1:10" ht="27" customHeight="1">
      <c r="A10" s="58" t="s">
        <v>236</v>
      </c>
      <c r="B10" s="56" t="s">
        <v>36</v>
      </c>
      <c r="C10" s="56" t="s">
        <v>36</v>
      </c>
      <c r="D10" s="57" t="s">
        <v>36</v>
      </c>
      <c r="E10" s="56" t="s">
        <v>36</v>
      </c>
      <c r="F10" s="56">
        <v>2</v>
      </c>
      <c r="G10" s="57">
        <v>104.17</v>
      </c>
      <c r="H10" s="56" t="s">
        <v>36</v>
      </c>
      <c r="I10" s="56">
        <v>3</v>
      </c>
      <c r="J10" s="64">
        <v>-92.68</v>
      </c>
    </row>
    <row r="11" spans="1:10" ht="27" customHeight="1">
      <c r="A11" s="58" t="s">
        <v>237</v>
      </c>
      <c r="B11" s="56">
        <v>24</v>
      </c>
      <c r="C11" s="56">
        <v>74</v>
      </c>
      <c r="D11" s="57">
        <v>164.29</v>
      </c>
      <c r="E11" s="56">
        <v>7179</v>
      </c>
      <c r="F11" s="56">
        <v>18547</v>
      </c>
      <c r="G11" s="57">
        <v>-0.58</v>
      </c>
      <c r="H11" s="56">
        <v>935</v>
      </c>
      <c r="I11" s="56">
        <v>7180</v>
      </c>
      <c r="J11" s="64">
        <v>6.99</v>
      </c>
    </row>
    <row r="12" spans="1:10" ht="27" customHeight="1">
      <c r="A12" s="58" t="s">
        <v>238</v>
      </c>
      <c r="B12" s="56"/>
      <c r="C12" s="56"/>
      <c r="D12" s="57"/>
      <c r="E12" s="56"/>
      <c r="F12" s="56"/>
      <c r="G12" s="57"/>
      <c r="H12" s="56"/>
      <c r="I12" s="56"/>
      <c r="J12" s="64"/>
    </row>
    <row r="13" spans="1:10" ht="27" customHeight="1">
      <c r="A13" s="55" t="s">
        <v>239</v>
      </c>
      <c r="B13" s="56"/>
      <c r="C13" s="56"/>
      <c r="D13" s="57"/>
      <c r="E13" s="56"/>
      <c r="F13" s="56"/>
      <c r="G13" s="57"/>
      <c r="H13" s="56"/>
      <c r="I13" s="56"/>
      <c r="J13" s="64"/>
    </row>
    <row r="14" spans="1:10" ht="27" customHeight="1">
      <c r="A14" s="58" t="s">
        <v>240</v>
      </c>
      <c r="B14" s="56"/>
      <c r="C14" s="56"/>
      <c r="D14" s="57"/>
      <c r="E14" s="56"/>
      <c r="F14" s="56"/>
      <c r="G14" s="57"/>
      <c r="H14" s="56"/>
      <c r="I14" s="56"/>
      <c r="J14" s="64"/>
    </row>
    <row r="15" spans="1:10" ht="27" customHeight="1">
      <c r="A15" s="58" t="s">
        <v>241</v>
      </c>
      <c r="B15" s="56"/>
      <c r="C15" s="56"/>
      <c r="D15" s="57"/>
      <c r="E15" s="56"/>
      <c r="F15" s="56"/>
      <c r="G15" s="57"/>
      <c r="H15" s="56"/>
      <c r="I15" s="56"/>
      <c r="J15" s="64"/>
    </row>
    <row r="16" spans="1:10" ht="27" customHeight="1">
      <c r="A16" s="59" t="s">
        <v>242</v>
      </c>
      <c r="B16" s="60"/>
      <c r="C16" s="60"/>
      <c r="D16" s="61"/>
      <c r="E16" s="60"/>
      <c r="F16" s="60"/>
      <c r="G16" s="61"/>
      <c r="H16" s="60"/>
      <c r="I16" s="60"/>
      <c r="J16" s="65"/>
    </row>
  </sheetData>
  <sheetProtection/>
  <mergeCells count="7">
    <mergeCell ref="A1:J1"/>
    <mergeCell ref="I3:J3"/>
    <mergeCell ref="B4:G4"/>
    <mergeCell ref="B5:D5"/>
    <mergeCell ref="E5:G5"/>
    <mergeCell ref="A4:A6"/>
    <mergeCell ref="H4:J5"/>
  </mergeCells>
  <printOptions/>
  <pageMargins left="0.8298611111111112" right="0.16875" top="0.8263888888888888" bottom="0.9840277777777777" header="0.5118055555555555" footer="0.511805555555555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SheetLayoutView="100" zoomScalePageLayoutView="0" workbookViewId="0" topLeftCell="A1">
      <selection activeCell="L14" sqref="L14"/>
    </sheetView>
  </sheetViews>
  <sheetFormatPr defaultColWidth="9.00390625" defaultRowHeight="14.25"/>
  <cols>
    <col min="2" max="2" width="5.125" style="0" customWidth="1"/>
    <col min="3" max="3" width="7.875" style="0" customWidth="1"/>
    <col min="6" max="6" width="9.00390625" style="1" customWidth="1"/>
    <col min="8" max="8" width="7.375" style="0" customWidth="1"/>
    <col min="11" max="11" width="9.00390625" style="1" customWidth="1"/>
    <col min="12" max="12" width="7.625" style="0" customWidth="1"/>
    <col min="13" max="13" width="7.125" style="0" customWidth="1"/>
  </cols>
  <sheetData>
    <row r="1" spans="1:15" ht="27.75" customHeight="1">
      <c r="A1" s="520" t="s">
        <v>243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1"/>
    </row>
    <row r="2" spans="1:15" ht="16.5" customHeight="1">
      <c r="A2" s="27"/>
      <c r="B2" s="27"/>
      <c r="C2" s="27"/>
      <c r="D2" s="27"/>
      <c r="E2" s="27"/>
      <c r="F2" s="28"/>
      <c r="G2" s="27"/>
      <c r="H2" s="27"/>
      <c r="I2" s="27"/>
      <c r="J2" s="27"/>
      <c r="K2" s="28"/>
      <c r="L2" s="27"/>
      <c r="M2" s="27"/>
      <c r="N2" s="27"/>
      <c r="O2" s="29"/>
    </row>
    <row r="3" spans="1:15" ht="18.75" customHeight="1">
      <c r="A3" s="29" t="s">
        <v>244</v>
      </c>
      <c r="B3" s="30"/>
      <c r="C3" s="30"/>
      <c r="D3" s="30"/>
      <c r="E3" s="30"/>
      <c r="F3" s="522"/>
      <c r="G3" s="523"/>
      <c r="H3" s="524"/>
      <c r="I3" s="524"/>
      <c r="J3" s="524"/>
      <c r="K3" s="42"/>
      <c r="L3" s="30"/>
      <c r="M3" s="525" t="s">
        <v>2</v>
      </c>
      <c r="N3" s="525"/>
      <c r="O3" s="525"/>
    </row>
    <row r="4" spans="1:15" ht="24" customHeight="1">
      <c r="A4" s="507" t="s">
        <v>245</v>
      </c>
      <c r="B4" s="508"/>
      <c r="C4" s="526" t="s">
        <v>227</v>
      </c>
      <c r="D4" s="527"/>
      <c r="E4" s="527"/>
      <c r="F4" s="527"/>
      <c r="G4" s="527"/>
      <c r="H4" s="527"/>
      <c r="I4" s="527"/>
      <c r="J4" s="527"/>
      <c r="K4" s="511" t="s">
        <v>228</v>
      </c>
      <c r="L4" s="512"/>
      <c r="M4" s="512"/>
      <c r="N4" s="512"/>
      <c r="O4" s="513"/>
    </row>
    <row r="5" spans="1:15" ht="24" customHeight="1">
      <c r="A5" s="509"/>
      <c r="B5" s="510"/>
      <c r="C5" s="528" t="s">
        <v>229</v>
      </c>
      <c r="D5" s="529"/>
      <c r="E5" s="529"/>
      <c r="F5" s="529" t="s">
        <v>230</v>
      </c>
      <c r="G5" s="529"/>
      <c r="H5" s="529"/>
      <c r="I5" s="529"/>
      <c r="J5" s="529"/>
      <c r="K5" s="514"/>
      <c r="L5" s="515"/>
      <c r="M5" s="515"/>
      <c r="N5" s="515"/>
      <c r="O5" s="516"/>
    </row>
    <row r="6" spans="1:15" ht="35.25" customHeight="1">
      <c r="A6" s="509"/>
      <c r="B6" s="510"/>
      <c r="C6" s="31" t="s">
        <v>231</v>
      </c>
      <c r="D6" s="32" t="s">
        <v>246</v>
      </c>
      <c r="E6" s="32" t="s">
        <v>232</v>
      </c>
      <c r="F6" s="32" t="s">
        <v>101</v>
      </c>
      <c r="G6" s="32" t="s">
        <v>231</v>
      </c>
      <c r="H6" s="32" t="s">
        <v>246</v>
      </c>
      <c r="I6" s="32" t="s">
        <v>232</v>
      </c>
      <c r="J6" s="32" t="s">
        <v>247</v>
      </c>
      <c r="K6" s="32" t="s">
        <v>101</v>
      </c>
      <c r="L6" s="32" t="s">
        <v>231</v>
      </c>
      <c r="M6" s="32" t="s">
        <v>246</v>
      </c>
      <c r="N6" s="32" t="s">
        <v>232</v>
      </c>
      <c r="O6" s="44" t="s">
        <v>247</v>
      </c>
    </row>
    <row r="7" spans="1:15" ht="27.75" customHeight="1">
      <c r="A7" s="517" t="s">
        <v>248</v>
      </c>
      <c r="B7" s="518"/>
      <c r="C7" s="33">
        <v>24</v>
      </c>
      <c r="D7" s="33">
        <v>75</v>
      </c>
      <c r="E7" s="34">
        <v>158.62</v>
      </c>
      <c r="F7" s="33">
        <v>44100</v>
      </c>
      <c r="G7" s="33">
        <v>7179</v>
      </c>
      <c r="H7" s="33">
        <v>18963</v>
      </c>
      <c r="I7" s="34">
        <v>-7.44</v>
      </c>
      <c r="J7" s="34">
        <v>43</v>
      </c>
      <c r="K7" s="33">
        <v>14650</v>
      </c>
      <c r="L7" s="33">
        <v>935</v>
      </c>
      <c r="M7" s="33">
        <v>7364</v>
      </c>
      <c r="N7" s="34">
        <v>8.42</v>
      </c>
      <c r="O7" s="45">
        <v>50.2662116040956</v>
      </c>
    </row>
    <row r="8" spans="1:15" s="26" customFormat="1" ht="27.75" customHeight="1">
      <c r="A8" s="503" t="s">
        <v>14</v>
      </c>
      <c r="B8" s="504"/>
      <c r="C8" s="35">
        <v>11</v>
      </c>
      <c r="D8" s="35">
        <v>34</v>
      </c>
      <c r="E8" s="36">
        <v>1033.33</v>
      </c>
      <c r="F8" s="35">
        <v>9100</v>
      </c>
      <c r="G8" s="35">
        <v>1287</v>
      </c>
      <c r="H8" s="35">
        <v>3472</v>
      </c>
      <c r="I8" s="38">
        <v>30.58</v>
      </c>
      <c r="J8" s="34">
        <v>38.1538461538462</v>
      </c>
      <c r="K8" s="35">
        <v>3050</v>
      </c>
      <c r="L8" s="35">
        <v>850</v>
      </c>
      <c r="M8" s="35">
        <v>3239</v>
      </c>
      <c r="N8" s="38">
        <v>107.5</v>
      </c>
      <c r="O8" s="45">
        <v>106.196721311475</v>
      </c>
    </row>
    <row r="9" spans="1:15" ht="27.75" customHeight="1">
      <c r="A9" s="503" t="s">
        <v>17</v>
      </c>
      <c r="B9" s="504"/>
      <c r="C9" s="37">
        <v>1</v>
      </c>
      <c r="D9" s="37">
        <v>3</v>
      </c>
      <c r="E9" s="38">
        <v>-62.5</v>
      </c>
      <c r="F9" s="35">
        <v>3800</v>
      </c>
      <c r="G9" s="37">
        <v>1177</v>
      </c>
      <c r="H9" s="37">
        <v>2208</v>
      </c>
      <c r="I9" s="38">
        <v>1.66</v>
      </c>
      <c r="J9" s="34">
        <v>58.1052631578947</v>
      </c>
      <c r="K9" s="35">
        <v>1300</v>
      </c>
      <c r="L9" s="35" t="s">
        <v>36</v>
      </c>
      <c r="M9" s="35">
        <v>894</v>
      </c>
      <c r="N9" s="38">
        <v>-41.42</v>
      </c>
      <c r="O9" s="45">
        <v>68.7692307692308</v>
      </c>
    </row>
    <row r="10" spans="1:15" ht="27.75" customHeight="1">
      <c r="A10" s="519" t="s">
        <v>19</v>
      </c>
      <c r="B10" s="504"/>
      <c r="C10" s="37">
        <v>3</v>
      </c>
      <c r="D10" s="37">
        <v>7</v>
      </c>
      <c r="E10" s="36">
        <v>-22.22</v>
      </c>
      <c r="F10" s="35">
        <v>5100</v>
      </c>
      <c r="G10" s="37">
        <v>1967</v>
      </c>
      <c r="H10" s="37">
        <v>2175</v>
      </c>
      <c r="I10" s="38">
        <v>-29.43</v>
      </c>
      <c r="J10" s="34">
        <v>42.6470588235294</v>
      </c>
      <c r="K10" s="35">
        <v>1850</v>
      </c>
      <c r="L10" s="35">
        <v>6</v>
      </c>
      <c r="M10" s="35">
        <v>1315</v>
      </c>
      <c r="N10" s="38">
        <v>25.36</v>
      </c>
      <c r="O10" s="45">
        <v>71.0810810810811</v>
      </c>
    </row>
    <row r="11" spans="1:15" ht="27.75" customHeight="1">
      <c r="A11" s="503" t="s">
        <v>21</v>
      </c>
      <c r="B11" s="504"/>
      <c r="C11" s="35" t="s">
        <v>36</v>
      </c>
      <c r="D11" s="35">
        <v>3</v>
      </c>
      <c r="E11" s="36">
        <v>50</v>
      </c>
      <c r="F11" s="35">
        <v>5100</v>
      </c>
      <c r="G11" s="35" t="s">
        <v>36</v>
      </c>
      <c r="H11" s="35">
        <v>1179</v>
      </c>
      <c r="I11" s="36">
        <v>273.1</v>
      </c>
      <c r="J11" s="34">
        <v>23.1176470588235</v>
      </c>
      <c r="K11" s="35">
        <v>1850</v>
      </c>
      <c r="L11" s="35">
        <v>17</v>
      </c>
      <c r="M11" s="35">
        <v>477</v>
      </c>
      <c r="N11" s="38">
        <v>-39.16</v>
      </c>
      <c r="O11" s="45">
        <v>25.7837837837838</v>
      </c>
    </row>
    <row r="12" spans="1:15" ht="27.75" customHeight="1">
      <c r="A12" s="503" t="s">
        <v>23</v>
      </c>
      <c r="B12" s="504"/>
      <c r="C12" s="35" t="s">
        <v>36</v>
      </c>
      <c r="D12" s="35">
        <v>5</v>
      </c>
      <c r="E12" s="36">
        <v>150</v>
      </c>
      <c r="F12" s="35">
        <v>3800</v>
      </c>
      <c r="G12" s="35">
        <v>105</v>
      </c>
      <c r="H12" s="35">
        <v>1395</v>
      </c>
      <c r="I12" s="36">
        <v>-67.18</v>
      </c>
      <c r="J12" s="34">
        <v>36.7105263157895</v>
      </c>
      <c r="K12" s="35">
        <v>1150</v>
      </c>
      <c r="L12" s="37" t="s">
        <v>36</v>
      </c>
      <c r="M12" s="37">
        <v>255</v>
      </c>
      <c r="N12" s="38">
        <v>9.91</v>
      </c>
      <c r="O12" s="45">
        <v>22.1739130434783</v>
      </c>
    </row>
    <row r="13" spans="1:15" ht="27.75" customHeight="1">
      <c r="A13" s="503" t="s">
        <v>25</v>
      </c>
      <c r="B13" s="504"/>
      <c r="C13" s="35" t="s">
        <v>36</v>
      </c>
      <c r="D13" s="35">
        <v>2</v>
      </c>
      <c r="E13" s="38" t="s">
        <v>36</v>
      </c>
      <c r="F13" s="35">
        <v>3800</v>
      </c>
      <c r="G13" s="35" t="s">
        <v>36</v>
      </c>
      <c r="H13" s="35">
        <v>1738</v>
      </c>
      <c r="I13" s="36">
        <v>-6.05</v>
      </c>
      <c r="J13" s="34">
        <v>45.7368421052632</v>
      </c>
      <c r="K13" s="35">
        <v>1150</v>
      </c>
      <c r="L13" s="35" t="s">
        <v>36</v>
      </c>
      <c r="M13" s="35">
        <v>36</v>
      </c>
      <c r="N13" s="38">
        <v>-56.63</v>
      </c>
      <c r="O13" s="45">
        <v>3.1304347826087</v>
      </c>
    </row>
    <row r="14" spans="1:15" ht="27.75" customHeight="1">
      <c r="A14" s="503" t="s">
        <v>27</v>
      </c>
      <c r="B14" s="504"/>
      <c r="C14" s="37">
        <v>6</v>
      </c>
      <c r="D14" s="37">
        <v>11</v>
      </c>
      <c r="E14" s="38">
        <v>450</v>
      </c>
      <c r="F14" s="35">
        <v>3800</v>
      </c>
      <c r="G14" s="37">
        <v>785</v>
      </c>
      <c r="H14" s="37">
        <v>1499</v>
      </c>
      <c r="I14" s="36">
        <v>-20.31</v>
      </c>
      <c r="J14" s="34">
        <v>39.4473684210526</v>
      </c>
      <c r="K14" s="35">
        <v>1150</v>
      </c>
      <c r="L14" s="37" t="s">
        <v>36</v>
      </c>
      <c r="M14" s="37">
        <v>38</v>
      </c>
      <c r="N14" s="36">
        <v>-58.24</v>
      </c>
      <c r="O14" s="45">
        <v>3.30434782608696</v>
      </c>
    </row>
    <row r="15" spans="1:15" ht="27.75" customHeight="1">
      <c r="A15" s="503" t="s">
        <v>29</v>
      </c>
      <c r="B15" s="504"/>
      <c r="C15" s="35">
        <v>3</v>
      </c>
      <c r="D15" s="35">
        <v>9</v>
      </c>
      <c r="E15" s="38">
        <v>800</v>
      </c>
      <c r="F15" s="35">
        <v>4500</v>
      </c>
      <c r="G15" s="35">
        <v>958</v>
      </c>
      <c r="H15" s="35">
        <v>2250</v>
      </c>
      <c r="I15" s="36">
        <v>0.4</v>
      </c>
      <c r="J15" s="34">
        <v>50</v>
      </c>
      <c r="K15" s="35">
        <v>1300</v>
      </c>
      <c r="L15" s="35">
        <v>62</v>
      </c>
      <c r="M15" s="35">
        <v>217</v>
      </c>
      <c r="N15" s="38">
        <v>416.67</v>
      </c>
      <c r="O15" s="45">
        <v>16.6923076923077</v>
      </c>
    </row>
    <row r="16" spans="1:15" ht="27.75" customHeight="1">
      <c r="A16" s="505" t="s">
        <v>31</v>
      </c>
      <c r="B16" s="506"/>
      <c r="C16" s="39" t="s">
        <v>36</v>
      </c>
      <c r="D16" s="39">
        <v>1</v>
      </c>
      <c r="E16" s="40" t="s">
        <v>36</v>
      </c>
      <c r="F16" s="39">
        <v>5100</v>
      </c>
      <c r="G16" s="39">
        <v>900</v>
      </c>
      <c r="H16" s="39">
        <v>3047</v>
      </c>
      <c r="I16" s="46">
        <v>49.66</v>
      </c>
      <c r="J16" s="47">
        <v>59.7450980392157</v>
      </c>
      <c r="K16" s="39">
        <v>1850</v>
      </c>
      <c r="L16" s="39" t="s">
        <v>36</v>
      </c>
      <c r="M16" s="39">
        <v>893</v>
      </c>
      <c r="N16" s="40">
        <v>-37.29</v>
      </c>
      <c r="O16" s="48">
        <v>48.2702702702703</v>
      </c>
    </row>
    <row r="17" spans="1:2" ht="14.25">
      <c r="A17" s="41"/>
      <c r="B17" s="41"/>
    </row>
    <row r="18" spans="1:2" ht="14.25">
      <c r="A18" s="41"/>
      <c r="B18" s="41"/>
    </row>
  </sheetData>
  <sheetProtection/>
  <mergeCells count="18">
    <mergeCell ref="A11:B11"/>
    <mergeCell ref="A12:B12"/>
    <mergeCell ref="A1:O1"/>
    <mergeCell ref="F3:J3"/>
    <mergeCell ref="M3:O3"/>
    <mergeCell ref="C4:J4"/>
    <mergeCell ref="C5:E5"/>
    <mergeCell ref="F5:J5"/>
    <mergeCell ref="A13:B13"/>
    <mergeCell ref="A14:B14"/>
    <mergeCell ref="A15:B15"/>
    <mergeCell ref="A16:B16"/>
    <mergeCell ref="A4:B6"/>
    <mergeCell ref="K4:O5"/>
    <mergeCell ref="A7:B7"/>
    <mergeCell ref="A8:B8"/>
    <mergeCell ref="A9:B9"/>
    <mergeCell ref="A10:B10"/>
  </mergeCells>
  <printOptions/>
  <pageMargins left="0.7076388888888889" right="0.1388888888888889" top="0.8263888888888888" bottom="0.7479166666666667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丘仕宏</cp:lastModifiedBy>
  <cp:lastPrinted>2014-07-23T08:07:00Z</cp:lastPrinted>
  <dcterms:created xsi:type="dcterms:W3CDTF">2002-08-07T08:50:00Z</dcterms:created>
  <dcterms:modified xsi:type="dcterms:W3CDTF">2014-08-01T08:22:50Z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