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25" tabRatio="610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Sheet1" sheetId="11" r:id="rId11"/>
  </sheets>
  <definedNames>
    <definedName name="_xlnm.Print_Area" localSheetId="7">'表八'!$A$1:$J$17</definedName>
    <definedName name="_xlnm.Print_Area" localSheetId="1">'表二'!$A$1:$N$29</definedName>
    <definedName name="_xlnm.Print_Area" localSheetId="5">'表六'!$B$1:$K$17</definedName>
    <definedName name="_xlnm.Print_Area" localSheetId="6">'表七'!$A$1:$K$25</definedName>
    <definedName name="_xlnm.Print_Area" localSheetId="2">'表三'!$A$1:$F$15</definedName>
    <definedName name="_xlnm.Print_Area" localSheetId="3">'表四'!$A$1:$G$35</definedName>
    <definedName name="_xlnm.Print_Area" localSheetId="4">'表五'!$A$1:$I$18</definedName>
    <definedName name="_xlnm.Print_Area" localSheetId="0">'表一'!$A$1:$I$28</definedName>
  </definedNames>
  <calcPr fullCalcOnLoad="1"/>
</workbook>
</file>

<file path=xl/sharedStrings.xml><?xml version="1.0" encoding="utf-8"?>
<sst xmlns="http://schemas.openxmlformats.org/spreadsheetml/2006/main" count="539" uniqueCount="278">
  <si>
    <t>表一</t>
  </si>
  <si>
    <t>金额单位：万美元</t>
  </si>
  <si>
    <t>序号</t>
  </si>
  <si>
    <t>地    区</t>
  </si>
  <si>
    <t>进出口</t>
  </si>
  <si>
    <t>出口</t>
  </si>
  <si>
    <t>进口</t>
  </si>
  <si>
    <t xml:space="preserve">累计 </t>
  </si>
  <si>
    <t>同比±%</t>
  </si>
  <si>
    <t>增幅排名</t>
  </si>
  <si>
    <t>00</t>
  </si>
  <si>
    <t>全市合计</t>
  </si>
  <si>
    <t>01</t>
  </si>
  <si>
    <t>市  直</t>
  </si>
  <si>
    <t>02</t>
  </si>
  <si>
    <t>梅江区</t>
  </si>
  <si>
    <t>04</t>
  </si>
  <si>
    <t>梅县区</t>
  </si>
  <si>
    <t>03</t>
  </si>
  <si>
    <t>兴宁市</t>
  </si>
  <si>
    <t>05</t>
  </si>
  <si>
    <t>平远县</t>
  </si>
  <si>
    <t>06</t>
  </si>
  <si>
    <t>蕉岭县</t>
  </si>
  <si>
    <t>07</t>
  </si>
  <si>
    <t>大埔县</t>
  </si>
  <si>
    <t>08</t>
  </si>
  <si>
    <t>丰顺县</t>
  </si>
  <si>
    <t>09</t>
  </si>
  <si>
    <t>五华县</t>
  </si>
  <si>
    <t>合同外资</t>
  </si>
  <si>
    <t>实际使用外资</t>
  </si>
  <si>
    <r>
      <rPr>
        <sz val="12"/>
        <rFont val="宋体"/>
        <family val="0"/>
      </rPr>
      <t>累计</t>
    </r>
    <r>
      <rPr>
        <sz val="12"/>
        <rFont val="宋体"/>
        <family val="0"/>
      </rPr>
      <t xml:space="preserve"> </t>
    </r>
  </si>
  <si>
    <t>绝对值排名</t>
  </si>
  <si>
    <t xml:space="preserve"> </t>
  </si>
  <si>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>年梅州市外贸进出口分月情况表</t>
    </r>
  </si>
  <si>
    <t>表二</t>
  </si>
  <si>
    <t>金额单位:万美元</t>
  </si>
  <si>
    <t>月份</t>
  </si>
  <si>
    <t>当       月</t>
  </si>
  <si>
    <t>累                   计</t>
  </si>
  <si>
    <t>类别</t>
  </si>
  <si>
    <t>合    计</t>
  </si>
  <si>
    <t>一般贸易</t>
  </si>
  <si>
    <t>加工贸易</t>
  </si>
  <si>
    <t>金额</t>
  </si>
  <si>
    <r>
      <rPr>
        <b/>
        <sz val="12"/>
        <color indexed="8"/>
        <rFont val="宋体"/>
        <family val="0"/>
      </rPr>
      <t>增减</t>
    </r>
    <r>
      <rPr>
        <b/>
        <sz val="12"/>
        <color indexed="8"/>
        <rFont val="Times New Roman"/>
        <family val="1"/>
      </rPr>
      <t>%</t>
    </r>
  </si>
  <si>
    <r>
      <rPr>
        <b/>
        <sz val="12"/>
        <rFont val="宋体"/>
        <family val="0"/>
      </rPr>
      <t>增减</t>
    </r>
    <r>
      <rPr>
        <b/>
        <sz val="12"/>
        <rFont val="Times New Roman"/>
        <family val="1"/>
      </rPr>
      <t>%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</si>
  <si>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</si>
  <si>
    <t>10965</t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</si>
  <si>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</si>
  <si>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月</t>
    </r>
  </si>
  <si>
    <t>出</t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</si>
  <si>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</si>
  <si>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月</t>
    </r>
  </si>
  <si>
    <t>2708</t>
  </si>
  <si>
    <t>13167</t>
  </si>
  <si>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</si>
  <si>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月</t>
    </r>
  </si>
  <si>
    <t>口</t>
  </si>
  <si>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</si>
  <si>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</si>
  <si>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</si>
  <si>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</si>
  <si>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</si>
  <si>
    <t>进</t>
  </si>
  <si>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</si>
  <si>
    <t>企业编码</t>
  </si>
  <si>
    <t>企业名称</t>
  </si>
  <si>
    <t>贸易方式</t>
  </si>
  <si>
    <t>当年金额</t>
  </si>
  <si>
    <t>基期金额</t>
  </si>
  <si>
    <r>
      <rPr>
        <b/>
        <sz val="10"/>
        <rFont val="宋体"/>
        <family val="0"/>
      </rPr>
      <t>金额</t>
    </r>
    <r>
      <rPr>
        <b/>
        <sz val="10"/>
        <rFont val="Times New Roman"/>
        <family val="1"/>
      </rPr>
      <t>±</t>
    </r>
    <r>
      <rPr>
        <b/>
        <sz val="10"/>
        <rFont val="宋体"/>
        <family val="0"/>
      </rPr>
      <t>%</t>
    </r>
  </si>
  <si>
    <t>全市全部企业</t>
  </si>
  <si>
    <t xml:space="preserve">  合计</t>
  </si>
  <si>
    <t>进料加工贸易</t>
  </si>
  <si>
    <t>来料加工装配贸易</t>
  </si>
  <si>
    <t>表三</t>
  </si>
  <si>
    <t>企  业  性  质</t>
  </si>
  <si>
    <t>当月数</t>
  </si>
  <si>
    <t>本期累计</t>
  </si>
  <si>
    <t>去年同期累计</t>
  </si>
  <si>
    <t>比去年同期增减%</t>
  </si>
  <si>
    <t>比重％</t>
  </si>
  <si>
    <t>全市进出口总值</t>
  </si>
  <si>
    <t>一、全市出口总值</t>
  </si>
  <si>
    <t>1、国有企业出口</t>
  </si>
  <si>
    <t>2、三资企业出口</t>
  </si>
  <si>
    <t>3、集体企业出口</t>
  </si>
  <si>
    <t>4、私营企业出口</t>
  </si>
  <si>
    <t>5、其它企业出口</t>
  </si>
  <si>
    <t>二、全市进口总值</t>
  </si>
  <si>
    <t>1、国有企业进口</t>
  </si>
  <si>
    <t>2、三资企业进口</t>
  </si>
  <si>
    <t>3、私营企业进口</t>
  </si>
  <si>
    <t>表四</t>
  </si>
  <si>
    <t>金额单位: 万美元</t>
  </si>
  <si>
    <t>预期目标</t>
  </si>
  <si>
    <t>当 月 数</t>
  </si>
  <si>
    <t>完成预期目标％</t>
  </si>
  <si>
    <t>市    直</t>
  </si>
  <si>
    <t>梅 江 区</t>
  </si>
  <si>
    <t>梅 县 区</t>
  </si>
  <si>
    <t>兴 宁 市</t>
  </si>
  <si>
    <t>平 远 县</t>
  </si>
  <si>
    <t>蕉 岭 县</t>
  </si>
  <si>
    <t>大 埔 县</t>
  </si>
  <si>
    <t>丰 顺 县</t>
  </si>
  <si>
    <t>五 华 县</t>
  </si>
  <si>
    <t>全市出口总值</t>
  </si>
  <si>
    <t>全市进口总值</t>
  </si>
  <si>
    <t>表五</t>
  </si>
  <si>
    <t>出口商品名称</t>
  </si>
  <si>
    <t>占出口总额％</t>
  </si>
  <si>
    <t>当  月</t>
  </si>
  <si>
    <t>去年同期</t>
  </si>
  <si>
    <t>增减％</t>
  </si>
  <si>
    <t>本年累计</t>
  </si>
  <si>
    <t>机电产品</t>
  </si>
  <si>
    <t>陶瓷产品</t>
  </si>
  <si>
    <t>家具</t>
  </si>
  <si>
    <t>橡胶制品</t>
  </si>
  <si>
    <t>工艺品</t>
  </si>
  <si>
    <t>五大主要商品出口合计</t>
  </si>
  <si>
    <t>进口商品名称</t>
  </si>
  <si>
    <t>占进口总额％</t>
  </si>
  <si>
    <t>电机、电气</t>
  </si>
  <si>
    <t>机械器具及其制品</t>
  </si>
  <si>
    <t>钟表及其制品</t>
  </si>
  <si>
    <t>五大主要商品进口合计</t>
  </si>
  <si>
    <t>表六</t>
  </si>
  <si>
    <t>市场类别</t>
  </si>
  <si>
    <t>国别（地区）</t>
  </si>
  <si>
    <t>进出口合计</t>
  </si>
  <si>
    <t>出口合计</t>
  </si>
  <si>
    <t>进口合计</t>
  </si>
  <si>
    <t>累计金额</t>
  </si>
  <si>
    <t>增减%</t>
  </si>
  <si>
    <t>传</t>
  </si>
  <si>
    <t>美国</t>
  </si>
  <si>
    <t>统</t>
  </si>
  <si>
    <t>香港</t>
  </si>
  <si>
    <t>市</t>
  </si>
  <si>
    <t>欧盟</t>
  </si>
  <si>
    <t>场</t>
  </si>
  <si>
    <t>日本</t>
  </si>
  <si>
    <t>东南亚联盟</t>
  </si>
  <si>
    <t>中东国家</t>
  </si>
  <si>
    <t>新</t>
  </si>
  <si>
    <t xml:space="preserve">  拉丁美洲</t>
  </si>
  <si>
    <t>兴</t>
  </si>
  <si>
    <t xml:space="preserve">  非洲</t>
  </si>
  <si>
    <t>韩国</t>
  </si>
  <si>
    <t xml:space="preserve">  台湾</t>
  </si>
  <si>
    <t>印度</t>
  </si>
  <si>
    <t xml:space="preserve">  其他</t>
  </si>
  <si>
    <r>
      <rPr>
        <sz val="12"/>
        <rFont val="宋体"/>
        <family val="0"/>
      </rPr>
      <t>增减</t>
    </r>
    <r>
      <rPr>
        <sz val="12"/>
        <rFont val="Times New Roman"/>
        <family val="1"/>
      </rPr>
      <t>%</t>
    </r>
  </si>
  <si>
    <t>进出口1</t>
  </si>
  <si>
    <t>进出口2</t>
  </si>
  <si>
    <t>出口1</t>
  </si>
  <si>
    <t>出口2</t>
  </si>
  <si>
    <r>
      <rPr>
        <sz val="12"/>
        <color indexed="8"/>
        <rFont val="宋体"/>
        <family val="0"/>
      </rPr>
      <t>增减</t>
    </r>
    <r>
      <rPr>
        <sz val="12"/>
        <color indexed="8"/>
        <rFont val="Times New Roman"/>
        <family val="1"/>
      </rPr>
      <t>%</t>
    </r>
  </si>
  <si>
    <t>进口1</t>
  </si>
  <si>
    <t>进口2</t>
  </si>
  <si>
    <t>传统市场</t>
  </si>
  <si>
    <t>港澳</t>
  </si>
  <si>
    <t>新兴市场</t>
  </si>
  <si>
    <t xml:space="preserve">  表七</t>
  </si>
  <si>
    <t>累计数</t>
  </si>
  <si>
    <t>比增%</t>
  </si>
  <si>
    <t>卡莱（梅州）橡胶制品有限公司</t>
  </si>
  <si>
    <t>梅州粤森源贸易有限公司</t>
  </si>
  <si>
    <t>梅县线艺通信公司（含线艺科技）</t>
  </si>
  <si>
    <t>绮莉针织（兴宁）有限公司</t>
  </si>
  <si>
    <t>丰顺县培英电声有限公司</t>
  </si>
  <si>
    <t>梅州新马陶瓷股份有限公司</t>
  </si>
  <si>
    <t>梅州市汇胜木制品有限公司</t>
  </si>
  <si>
    <t>兴宁新球工艺制品有限公司</t>
  </si>
  <si>
    <t>博敏电子股份有限公司</t>
  </si>
  <si>
    <t>梅州市裕丰陶瓷有限公司</t>
  </si>
  <si>
    <t>广东辉胜达电器股份有限公司</t>
  </si>
  <si>
    <t>梅州市锦芳工艺有限公司</t>
  </si>
  <si>
    <t>旺兴达（丰顺）电子有限公司</t>
  </si>
  <si>
    <t>兴宁兴盛玩具有限公司</t>
  </si>
  <si>
    <t>广东裕源织造有限公司</t>
  </si>
  <si>
    <t>五华县永艺餐具制造有限公司</t>
  </si>
  <si>
    <t>BPW(梅州)车轴有限公司</t>
  </si>
  <si>
    <t>大埔县富大陶瓷有限公司</t>
  </si>
  <si>
    <t>梅州市联顺昌贸易有限公司</t>
  </si>
  <si>
    <t>蕉岭县洋臣木业制品有限公司</t>
  </si>
  <si>
    <t>梅州市志浩电子科技有限公司</t>
  </si>
  <si>
    <t>广东省兴宁市万通工艺有限公司</t>
  </si>
  <si>
    <t>丰顺鑫和进出口有限公司</t>
  </si>
  <si>
    <t>梅州亚力盛电子有限公司</t>
  </si>
  <si>
    <t>广东健和公司（含创盛、飞吉）</t>
  </si>
  <si>
    <t>凸版艺彩印刷（梅州）有限公司</t>
  </si>
  <si>
    <t>丰顺泰昌电声元件有限公司</t>
  </si>
  <si>
    <t>梅州宏丰工艺品有限公司</t>
  </si>
  <si>
    <t>平远友邦木业有限公司</t>
  </si>
  <si>
    <t>平远创新木制品有限公司</t>
  </si>
  <si>
    <t>广东宝丰陶瓷科技发展股份有限公司</t>
  </si>
  <si>
    <t>梅州峰联陶瓷有限公司</t>
  </si>
  <si>
    <t>梅州仕达木业有限公司</t>
  </si>
  <si>
    <t>梅州国威电子有限公司</t>
  </si>
  <si>
    <t>梅州市怡泰工贸有限公司</t>
  </si>
  <si>
    <t>广东赛翡蓝宝石科技有限公司</t>
  </si>
  <si>
    <t>丰顺县祥旭家具有限公司</t>
  </si>
  <si>
    <t>平远县光明木制品有限公司</t>
  </si>
  <si>
    <t>业广利电子（梅州）有限公司</t>
  </si>
  <si>
    <t>梅州市广汇贸易有限公司</t>
  </si>
  <si>
    <t xml:space="preserve">      合               计</t>
  </si>
  <si>
    <t>表八</t>
  </si>
  <si>
    <t>利用外资方式</t>
  </si>
  <si>
    <t>批  准  利  用  外  资</t>
  </si>
  <si>
    <t>实 际 使 用
 外 资 金 额</t>
  </si>
  <si>
    <t>项目数（家）</t>
  </si>
  <si>
    <t>合同外资金额</t>
  </si>
  <si>
    <t xml:space="preserve">当月数  </t>
  </si>
  <si>
    <t>比上年
同期±%</t>
  </si>
  <si>
    <t xml:space="preserve">    合   计</t>
  </si>
  <si>
    <t>一、外商直接投资</t>
  </si>
  <si>
    <t>中外合资企业</t>
  </si>
  <si>
    <t>中外合作企业</t>
  </si>
  <si>
    <t>外资企业</t>
  </si>
  <si>
    <t>外商投资股份制</t>
  </si>
  <si>
    <t>二、外商其它投资</t>
  </si>
  <si>
    <t>国际租赁</t>
  </si>
  <si>
    <t>补偿贸易</t>
  </si>
  <si>
    <t>加工装配</t>
  </si>
  <si>
    <t>表九</t>
  </si>
  <si>
    <t xml:space="preserve">         类别       地区</t>
  </si>
  <si>
    <t>本 期
累 计</t>
  </si>
  <si>
    <t>完成预期目标%</t>
  </si>
  <si>
    <t>合   计</t>
  </si>
  <si>
    <t>表十</t>
  </si>
  <si>
    <t xml:space="preserve">金额单位：万美元   </t>
  </si>
  <si>
    <t>类  别</t>
  </si>
  <si>
    <t>项目（企业）数</t>
  </si>
  <si>
    <t>实际使用外资金额</t>
  </si>
  <si>
    <t>同比+-%</t>
  </si>
  <si>
    <t>国别    （地区）</t>
  </si>
  <si>
    <t>合  计</t>
  </si>
  <si>
    <t>1、香港</t>
  </si>
  <si>
    <t>2、台湾省</t>
  </si>
  <si>
    <t>3、澳门</t>
  </si>
  <si>
    <t>4、泰国</t>
  </si>
  <si>
    <t>5、韩国</t>
  </si>
  <si>
    <t>6、日本</t>
  </si>
  <si>
    <t>7、德国</t>
  </si>
  <si>
    <t>8、英属维尔京群岛</t>
  </si>
  <si>
    <t>9、澳大利亚</t>
  </si>
  <si>
    <t>10、其他</t>
  </si>
  <si>
    <t>行业</t>
  </si>
  <si>
    <t>1、农、林、牧、渔业</t>
  </si>
  <si>
    <t>2、采矿业</t>
  </si>
  <si>
    <t>3、制造业</t>
  </si>
  <si>
    <t>4、房地产业</t>
  </si>
  <si>
    <t>5、建筑业</t>
  </si>
  <si>
    <t>6、交通运输仓储业</t>
  </si>
  <si>
    <t>7、批发零售业</t>
  </si>
  <si>
    <t>8、住宿和餐饮业</t>
  </si>
  <si>
    <t>9、租赁和商务服务业</t>
  </si>
  <si>
    <t>塑料及其制品</t>
  </si>
  <si>
    <t>橡胶及其制品</t>
  </si>
  <si>
    <t>高新区</t>
  </si>
  <si>
    <t>2014年8月梅州市进出口经营主体结构情况表</t>
  </si>
  <si>
    <r>
      <t>2014年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月梅州市主要商品进出口情况表</t>
    </r>
  </si>
  <si>
    <t>8月份出口</t>
  </si>
  <si>
    <r>
      <t>1-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月份出口</t>
    </r>
  </si>
  <si>
    <t>8月份进口</t>
  </si>
  <si>
    <r>
      <t>1-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月份进口</t>
    </r>
  </si>
  <si>
    <t>2014年8月梅州市各县（市、区）进出口预期目标完成情况表</t>
  </si>
  <si>
    <r>
      <t>2014年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月梅州市主要进出口市场情况表</t>
    </r>
  </si>
  <si>
    <r>
      <t>2014年</t>
    </r>
    <r>
      <rPr>
        <b/>
        <sz val="20"/>
        <rFont val="宋体"/>
        <family val="0"/>
      </rPr>
      <t>8月梅州市外经贸主要经济指标情况表</t>
    </r>
  </si>
  <si>
    <t>2014年8月梅州市外商投资统计分析表</t>
  </si>
  <si>
    <t>2014年8月梅州市各县（市、区）外商直接投资预期目标完成情况表</t>
  </si>
  <si>
    <t>2014年8月梅州市利用外商直接投资主要国别（地区）、行业分析表</t>
  </si>
  <si>
    <t>2014年8月40家外贸骨干企业进出口情况表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</si>
</sst>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_);[Red]\(0.0\)"/>
    <numFmt numFmtId="180" formatCode="0_);[Red]\(0\)"/>
    <numFmt numFmtId="181" formatCode="#,##0_ "/>
    <numFmt numFmtId="182" formatCode="0;[Red]0"/>
    <numFmt numFmtId="183" formatCode="#,##0.0_ 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6"/>
      <name val="黑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center" wrapText="1"/>
      <protection/>
    </xf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5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99" applyFont="1" applyFill="1" applyBorder="1" applyAlignment="1">
      <alignment horizontal="center" vertical="center" wrapText="1"/>
      <protection/>
    </xf>
    <xf numFmtId="0" fontId="3" fillId="0" borderId="11" xfId="99" applyFont="1" applyFill="1" applyBorder="1" applyAlignment="1">
      <alignment horizontal="center" vertical="center"/>
      <protection/>
    </xf>
    <xf numFmtId="176" fontId="3" fillId="0" borderId="11" xfId="99" applyNumberFormat="1" applyFont="1" applyFill="1" applyBorder="1" applyAlignment="1">
      <alignment horizontal="center" vertical="center"/>
      <protection/>
    </xf>
    <xf numFmtId="0" fontId="3" fillId="0" borderId="11" xfId="99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99" applyFont="1" applyBorder="1" applyAlignment="1">
      <alignment horizontal="center" vertical="center"/>
      <protection/>
    </xf>
    <xf numFmtId="176" fontId="3" fillId="0" borderId="10" xfId="99" applyNumberFormat="1" applyFont="1" applyBorder="1" applyAlignment="1">
      <alignment horizontal="center" vertical="center"/>
      <protection/>
    </xf>
    <xf numFmtId="0" fontId="3" fillId="0" borderId="11" xfId="99" applyFont="1" applyBorder="1" applyAlignment="1">
      <alignment horizontal="left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176" fontId="3" fillId="0" borderId="11" xfId="99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99" applyFont="1" applyBorder="1" applyAlignment="1">
      <alignment horizontal="center" vertical="center"/>
      <protection/>
    </xf>
    <xf numFmtId="176" fontId="3" fillId="0" borderId="13" xfId="99" applyNumberFormat="1" applyFont="1" applyBorder="1" applyAlignment="1">
      <alignment horizontal="center" vertical="center"/>
      <protection/>
    </xf>
    <xf numFmtId="0" fontId="4" fillId="0" borderId="14" xfId="99" applyFont="1" applyFill="1" applyBorder="1" applyAlignment="1">
      <alignment horizontal="center" vertical="center" wrapText="1"/>
      <protection/>
    </xf>
    <xf numFmtId="176" fontId="3" fillId="0" borderId="14" xfId="99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76" fontId="3" fillId="0" borderId="16" xfId="99" applyNumberFormat="1" applyFont="1" applyBorder="1" applyAlignment="1">
      <alignment horizontal="center" vertical="center"/>
      <protection/>
    </xf>
    <xf numFmtId="176" fontId="3" fillId="0" borderId="14" xfId="99" applyNumberFormat="1" applyFont="1" applyBorder="1" applyAlignment="1">
      <alignment horizontal="center" vertical="center"/>
      <protection/>
    </xf>
    <xf numFmtId="176" fontId="3" fillId="0" borderId="17" xfId="9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34" applyFont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5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0" borderId="14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45" applyFont="1" applyBorder="1" applyAlignment="1">
      <alignment/>
      <protection/>
    </xf>
    <xf numFmtId="0" fontId="3" fillId="0" borderId="0" xfId="45" applyFont="1" applyAlignment="1">
      <alignment horizontal="right"/>
      <protection/>
    </xf>
    <xf numFmtId="0" fontId="4" fillId="0" borderId="21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" fillId="0" borderId="22" xfId="45" applyFont="1" applyBorder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0" fontId="4" fillId="0" borderId="24" xfId="45" applyFont="1" applyBorder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0" fontId="3" fillId="0" borderId="11" xfId="45" applyFont="1" applyBorder="1" applyAlignment="1">
      <alignment/>
      <protection/>
    </xf>
    <xf numFmtId="0" fontId="0" fillId="0" borderId="11" xfId="0" applyBorder="1" applyAlignment="1">
      <alignment horizontal="right"/>
    </xf>
    <xf numFmtId="177" fontId="3" fillId="0" borderId="11" xfId="45" applyNumberFormat="1" applyFont="1" applyBorder="1" applyAlignment="1">
      <alignment horizontal="right"/>
      <protection/>
    </xf>
    <xf numFmtId="176" fontId="3" fillId="0" borderId="25" xfId="45" applyNumberFormat="1" applyFont="1" applyBorder="1" applyAlignment="1">
      <alignment/>
      <protection/>
    </xf>
    <xf numFmtId="178" fontId="3" fillId="0" borderId="26" xfId="45" applyNumberFormat="1" applyFont="1" applyBorder="1" applyAlignment="1">
      <alignment/>
      <protection/>
    </xf>
    <xf numFmtId="0" fontId="4" fillId="0" borderId="18" xfId="45" applyFont="1" applyBorder="1" applyAlignment="1">
      <alignment horizontal="center"/>
      <protection/>
    </xf>
    <xf numFmtId="0" fontId="3" fillId="0" borderId="11" xfId="45" applyFont="1" applyBorder="1" applyAlignment="1">
      <alignment wrapText="1"/>
      <protection/>
    </xf>
    <xf numFmtId="177" fontId="0" fillId="0" borderId="0" xfId="0" applyNumberFormat="1" applyFont="1" applyAlignment="1">
      <alignment/>
    </xf>
    <xf numFmtId="176" fontId="3" fillId="0" borderId="25" xfId="45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/>
      <protection/>
    </xf>
    <xf numFmtId="0" fontId="4" fillId="0" borderId="27" xfId="45" applyFont="1" applyBorder="1" applyAlignment="1">
      <alignment horizontal="center"/>
      <protection/>
    </xf>
    <xf numFmtId="0" fontId="3" fillId="0" borderId="12" xfId="45" applyFont="1" applyBorder="1" applyAlignment="1">
      <alignment/>
      <protection/>
    </xf>
    <xf numFmtId="177" fontId="3" fillId="0" borderId="12" xfId="45" applyNumberFormat="1" applyFont="1" applyBorder="1" applyAlignment="1">
      <alignment horizontal="right"/>
      <protection/>
    </xf>
    <xf numFmtId="176" fontId="3" fillId="0" borderId="28" xfId="45" applyNumberFormat="1" applyFont="1" applyBorder="1" applyAlignment="1">
      <alignment/>
      <protection/>
    </xf>
    <xf numFmtId="178" fontId="3" fillId="0" borderId="29" xfId="45" applyNumberFormat="1" applyFont="1" applyBorder="1" applyAlignment="1">
      <alignment/>
      <protection/>
    </xf>
    <xf numFmtId="0" fontId="4" fillId="0" borderId="30" xfId="45" applyFont="1" applyBorder="1" applyAlignment="1">
      <alignment horizontal="center"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0" fontId="4" fillId="0" borderId="16" xfId="45" applyFont="1" applyBorder="1" applyAlignment="1">
      <alignment horizontal="center"/>
      <protection/>
    </xf>
    <xf numFmtId="177" fontId="3" fillId="0" borderId="11" xfId="68" applyNumberFormat="1" applyFont="1" applyBorder="1" applyAlignment="1">
      <alignment horizontal="right"/>
      <protection/>
    </xf>
    <xf numFmtId="176" fontId="3" fillId="0" borderId="14" xfId="45" applyNumberFormat="1" applyFont="1" applyBorder="1" applyAlignment="1">
      <alignment/>
      <protection/>
    </xf>
    <xf numFmtId="177" fontId="3" fillId="0" borderId="11" xfId="69" applyNumberFormat="1" applyFont="1" applyBorder="1" applyAlignment="1">
      <alignment horizontal="right"/>
      <protection/>
    </xf>
    <xf numFmtId="177" fontId="3" fillId="0" borderId="11" xfId="73" applyNumberFormat="1" applyFont="1" applyBorder="1" applyAlignment="1">
      <alignment horizontal="right"/>
      <protection/>
    </xf>
    <xf numFmtId="177" fontId="3" fillId="0" borderId="11" xfId="66" applyNumberFormat="1" applyFont="1" applyBorder="1" applyAlignment="1">
      <alignment horizontal="right"/>
      <protection/>
    </xf>
    <xf numFmtId="177" fontId="3" fillId="0" borderId="11" xfId="63" applyNumberFormat="1" applyFont="1" applyBorder="1" applyAlignment="1">
      <alignment horizontal="right"/>
      <protection/>
    </xf>
    <xf numFmtId="177" fontId="3" fillId="0" borderId="11" xfId="79" applyNumberFormat="1" applyFont="1" applyBorder="1" applyAlignment="1">
      <alignment horizontal="right"/>
      <protection/>
    </xf>
    <xf numFmtId="177" fontId="3" fillId="0" borderId="11" xfId="76" applyNumberFormat="1" applyFont="1" applyBorder="1" applyAlignment="1">
      <alignment horizontal="right"/>
      <protection/>
    </xf>
    <xf numFmtId="177" fontId="3" fillId="0" borderId="11" xfId="74" applyNumberFormat="1" applyFont="1" applyBorder="1" applyAlignment="1">
      <alignment horizontal="right"/>
      <protection/>
    </xf>
    <xf numFmtId="177" fontId="3" fillId="0" borderId="11" xfId="77" applyNumberFormat="1" applyFont="1" applyBorder="1" applyAlignment="1">
      <alignment horizontal="right"/>
      <protection/>
    </xf>
    <xf numFmtId="177" fontId="3" fillId="0" borderId="11" xfId="80" applyNumberFormat="1" applyFont="1" applyBorder="1" applyAlignment="1">
      <alignment horizontal="right"/>
      <protection/>
    </xf>
    <xf numFmtId="177" fontId="3" fillId="0" borderId="11" xfId="59" applyNumberFormat="1" applyFont="1" applyBorder="1" applyAlignment="1">
      <alignment horizontal="right"/>
      <protection/>
    </xf>
    <xf numFmtId="177" fontId="3" fillId="0" borderId="11" xfId="81" applyNumberFormat="1" applyFont="1" applyBorder="1" applyAlignment="1">
      <alignment horizontal="right"/>
      <protection/>
    </xf>
    <xf numFmtId="177" fontId="3" fillId="0" borderId="11" xfId="83" applyNumberFormat="1" applyFont="1" applyBorder="1" applyAlignment="1">
      <alignment horizontal="right"/>
      <protection/>
    </xf>
    <xf numFmtId="177" fontId="3" fillId="0" borderId="11" xfId="85" applyNumberFormat="1" applyFont="1" applyBorder="1" applyAlignment="1">
      <alignment horizontal="right"/>
      <protection/>
    </xf>
    <xf numFmtId="177" fontId="3" fillId="0" borderId="11" xfId="78" applyNumberFormat="1" applyFont="1" applyBorder="1" applyAlignment="1">
      <alignment horizontal="right"/>
      <protection/>
    </xf>
    <xf numFmtId="177" fontId="3" fillId="0" borderId="11" xfId="87" applyNumberFormat="1" applyFont="1" applyBorder="1" applyAlignment="1">
      <alignment horizontal="right"/>
      <protection/>
    </xf>
    <xf numFmtId="176" fontId="3" fillId="0" borderId="15" xfId="45" applyNumberFormat="1" applyFont="1" applyBorder="1" applyAlignment="1">
      <alignment/>
      <protection/>
    </xf>
    <xf numFmtId="177" fontId="0" fillId="0" borderId="13" xfId="0" applyNumberFormat="1" applyBorder="1" applyAlignment="1">
      <alignment horizontal="right"/>
    </xf>
    <xf numFmtId="176" fontId="0" fillId="0" borderId="17" xfId="0" applyNumberForma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7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79" fontId="11" fillId="0" borderId="19" xfId="0" applyNumberFormat="1" applyFont="1" applyFill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right" vertical="center"/>
    </xf>
    <xf numFmtId="179" fontId="9" fillId="0" borderId="11" xfId="102" applyNumberFormat="1" applyFont="1" applyBorder="1" applyAlignment="1">
      <alignment horizontal="right" vertical="center"/>
      <protection/>
    </xf>
    <xf numFmtId="179" fontId="9" fillId="0" borderId="11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9" fillId="0" borderId="27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/>
    </xf>
    <xf numFmtId="177" fontId="9" fillId="0" borderId="11" xfId="0" applyNumberFormat="1" applyFont="1" applyBorder="1" applyAlignment="1">
      <alignment horizontal="right"/>
    </xf>
    <xf numFmtId="0" fontId="9" fillId="0" borderId="27" xfId="0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/>
    </xf>
    <xf numFmtId="177" fontId="9" fillId="0" borderId="12" xfId="0" applyNumberFormat="1" applyFont="1" applyBorder="1" applyAlignment="1">
      <alignment horizontal="right"/>
    </xf>
    <xf numFmtId="0" fontId="14" fillId="0" borderId="31" xfId="0" applyFont="1" applyBorder="1" applyAlignment="1">
      <alignment horizontal="center"/>
    </xf>
    <xf numFmtId="0" fontId="9" fillId="0" borderId="20" xfId="0" applyFont="1" applyFill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179" fontId="9" fillId="0" borderId="13" xfId="102" applyNumberFormat="1" applyFont="1" applyBorder="1" applyAlignment="1">
      <alignment horizontal="right" vertical="center"/>
      <protection/>
    </xf>
    <xf numFmtId="177" fontId="9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9" fontId="15" fillId="0" borderId="0" xfId="102" applyNumberFormat="1" applyFont="1" applyBorder="1" applyAlignment="1">
      <alignment horizontal="center" vertical="center"/>
      <protection/>
    </xf>
    <xf numFmtId="177" fontId="9" fillId="0" borderId="0" xfId="0" applyNumberFormat="1" applyFont="1" applyBorder="1" applyAlignment="1">
      <alignment horizontal="center" vertical="center"/>
    </xf>
    <xf numFmtId="179" fontId="9" fillId="0" borderId="0" xfId="102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77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/>
    </xf>
    <xf numFmtId="0" fontId="17" fillId="0" borderId="15" xfId="0" applyFont="1" applyFill="1" applyBorder="1" applyAlignment="1">
      <alignment horizontal="center" vertical="center"/>
    </xf>
    <xf numFmtId="180" fontId="9" fillId="0" borderId="11" xfId="103" applyNumberFormat="1" applyFont="1" applyBorder="1" applyAlignment="1">
      <alignment horizontal="right" vertical="center"/>
      <protection/>
    </xf>
    <xf numFmtId="179" fontId="9" fillId="0" borderId="14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1" fontId="9" fillId="0" borderId="11" xfId="0" applyNumberFormat="1" applyFont="1" applyBorder="1" applyAlignment="1">
      <alignment horizontal="right"/>
    </xf>
    <xf numFmtId="181" fontId="9" fillId="0" borderId="28" xfId="0" applyNumberFormat="1" applyFont="1" applyBorder="1" applyAlignment="1">
      <alignment horizontal="right"/>
    </xf>
    <xf numFmtId="180" fontId="9" fillId="0" borderId="32" xfId="0" applyNumberFormat="1" applyFont="1" applyBorder="1" applyAlignment="1">
      <alignment horizontal="right"/>
    </xf>
    <xf numFmtId="179" fontId="9" fillId="0" borderId="17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/>
    </xf>
    <xf numFmtId="180" fontId="0" fillId="0" borderId="11" xfId="0" applyNumberFormat="1" applyBorder="1" applyAlignment="1">
      <alignment/>
    </xf>
    <xf numFmtId="180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101" applyAlignment="1">
      <alignment horizontal="center" vertical="center"/>
      <protection/>
    </xf>
    <xf numFmtId="0" fontId="11" fillId="0" borderId="11" xfId="101" applyFont="1" applyBorder="1" applyAlignment="1">
      <alignment horizontal="center" vertical="center"/>
      <protection/>
    </xf>
    <xf numFmtId="0" fontId="9" fillId="0" borderId="19" xfId="10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left" vertical="center"/>
    </xf>
    <xf numFmtId="176" fontId="9" fillId="0" borderId="11" xfId="101" applyNumberFormat="1" applyFont="1" applyBorder="1" applyAlignment="1">
      <alignment horizontal="right" vertical="center"/>
      <protection/>
    </xf>
    <xf numFmtId="0" fontId="9" fillId="0" borderId="19" xfId="100" applyFont="1" applyBorder="1" applyAlignment="1">
      <alignment horizontal="center" vertical="center"/>
      <protection/>
    </xf>
    <xf numFmtId="182" fontId="9" fillId="0" borderId="12" xfId="0" applyNumberFormat="1" applyFont="1" applyBorder="1" applyAlignment="1">
      <alignment horizontal="right" vertical="center"/>
    </xf>
    <xf numFmtId="180" fontId="9" fillId="0" borderId="12" xfId="98" applyNumberFormat="1" applyFont="1" applyBorder="1" applyAlignment="1">
      <alignment horizontal="right" vertical="center"/>
      <protection/>
    </xf>
    <xf numFmtId="0" fontId="11" fillId="0" borderId="11" xfId="101" applyFont="1" applyFill="1" applyBorder="1" applyAlignment="1">
      <alignment horizontal="center" vertical="center"/>
      <protection/>
    </xf>
    <xf numFmtId="0" fontId="9" fillId="0" borderId="19" xfId="100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76" fontId="9" fillId="0" borderId="11" xfId="101" applyNumberFormat="1" applyFont="1" applyFill="1" applyBorder="1" applyAlignment="1">
      <alignment vertical="center"/>
      <protection/>
    </xf>
    <xf numFmtId="177" fontId="9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9" fillId="0" borderId="19" xfId="10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6" fontId="9" fillId="0" borderId="13" xfId="101" applyNumberFormat="1" applyFont="1" applyFill="1" applyBorder="1" applyAlignment="1">
      <alignment horizontal="right" vertical="center"/>
      <protection/>
    </xf>
    <xf numFmtId="176" fontId="9" fillId="0" borderId="13" xfId="101" applyNumberFormat="1" applyFont="1" applyFill="1" applyBorder="1" applyAlignment="1">
      <alignment vertical="center"/>
      <protection/>
    </xf>
    <xf numFmtId="180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8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183" fontId="9" fillId="0" borderId="14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9" fontId="23" fillId="0" borderId="34" xfId="0" applyNumberFormat="1" applyFont="1" applyFill="1" applyBorder="1" applyAlignment="1">
      <alignment horizontal="center" vertical="center"/>
    </xf>
    <xf numFmtId="179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9" fontId="24" fillId="0" borderId="21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vertical="center"/>
    </xf>
    <xf numFmtId="176" fontId="0" fillId="0" borderId="35" xfId="99" applyNumberFormat="1" applyFont="1" applyFill="1" applyBorder="1" applyAlignment="1">
      <alignment vertical="center"/>
      <protection/>
    </xf>
    <xf numFmtId="180" fontId="0" fillId="0" borderId="35" xfId="104" applyNumberFormat="1" applyFont="1" applyFill="1" applyBorder="1" applyAlignment="1">
      <alignment/>
      <protection/>
    </xf>
    <xf numFmtId="176" fontId="0" fillId="0" borderId="37" xfId="0" applyNumberFormat="1" applyFont="1" applyFill="1" applyBorder="1" applyAlignment="1">
      <alignment vertical="center"/>
    </xf>
    <xf numFmtId="179" fontId="19" fillId="0" borderId="1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76" fontId="0" fillId="0" borderId="12" xfId="99" applyNumberFormat="1" applyFont="1" applyFill="1" applyBorder="1" applyAlignment="1">
      <alignment vertical="center"/>
      <protection/>
    </xf>
    <xf numFmtId="180" fontId="0" fillId="0" borderId="12" xfId="104" applyNumberFormat="1" applyFont="1" applyFill="1" applyBorder="1" applyAlignment="1">
      <alignment/>
      <protection/>
    </xf>
    <xf numFmtId="179" fontId="19" fillId="0" borderId="20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176" fontId="0" fillId="0" borderId="11" xfId="99" applyNumberFormat="1" applyFont="1" applyFill="1" applyBorder="1" applyAlignment="1">
      <alignment vertical="center"/>
      <protection/>
    </xf>
    <xf numFmtId="180" fontId="0" fillId="0" borderId="11" xfId="104" applyNumberFormat="1" applyFont="1" applyFill="1" applyBorder="1" applyAlignment="1">
      <alignment/>
      <protection/>
    </xf>
    <xf numFmtId="180" fontId="13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10" xfId="104" applyNumberFormat="1" applyFont="1" applyFill="1" applyBorder="1" applyAlignment="1">
      <alignment/>
      <protection/>
    </xf>
    <xf numFmtId="176" fontId="0" fillId="0" borderId="10" xfId="99" applyNumberFormat="1" applyFont="1" applyFill="1" applyBorder="1" applyAlignment="1">
      <alignment vertical="center"/>
      <protection/>
    </xf>
    <xf numFmtId="180" fontId="0" fillId="0" borderId="10" xfId="105" applyNumberFormat="1" applyFont="1" applyFill="1" applyBorder="1" applyAlignment="1">
      <alignment/>
      <protection/>
    </xf>
    <xf numFmtId="176" fontId="0" fillId="0" borderId="38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0" fontId="0" fillId="0" borderId="11" xfId="105" applyNumberFormat="1" applyFont="1" applyFill="1" applyBorder="1" applyAlignment="1">
      <alignment/>
      <protection/>
    </xf>
    <xf numFmtId="176" fontId="0" fillId="0" borderId="39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0" fontId="0" fillId="0" borderId="13" xfId="104" applyNumberFormat="1" applyFont="1" applyFill="1" applyBorder="1" applyAlignment="1">
      <alignment/>
      <protection/>
    </xf>
    <xf numFmtId="176" fontId="0" fillId="0" borderId="13" xfId="99" applyNumberFormat="1" applyFont="1" applyFill="1" applyBorder="1" applyAlignment="1">
      <alignment vertical="center"/>
      <protection/>
    </xf>
    <xf numFmtId="180" fontId="0" fillId="0" borderId="13" xfId="105" applyNumberFormat="1" applyFont="1" applyFill="1" applyBorder="1" applyAlignment="1">
      <alignment/>
      <protection/>
    </xf>
    <xf numFmtId="176" fontId="0" fillId="0" borderId="40" xfId="0" applyNumberFormat="1" applyFont="1" applyFill="1" applyBorder="1" applyAlignment="1">
      <alignment vertical="center"/>
    </xf>
    <xf numFmtId="49" fontId="26" fillId="0" borderId="0" xfId="34" applyNumberFormat="1" applyFont="1" applyAlignment="1">
      <alignment horizontal="center" vertical="center"/>
      <protection/>
    </xf>
    <xf numFmtId="49" fontId="2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9" fontId="12" fillId="0" borderId="35" xfId="0" applyNumberFormat="1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9" fontId="12" fillId="0" borderId="19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9" fontId="11" fillId="0" borderId="42" xfId="0" applyNumberFormat="1" applyFont="1" applyFill="1" applyBorder="1" applyAlignment="1">
      <alignment horizontal="center" vertical="center"/>
    </xf>
    <xf numFmtId="180" fontId="11" fillId="0" borderId="43" xfId="0" applyNumberFormat="1" applyFont="1" applyBorder="1" applyAlignment="1">
      <alignment horizontal="right" vertical="center"/>
    </xf>
    <xf numFmtId="176" fontId="11" fillId="0" borderId="43" xfId="0" applyNumberFormat="1" applyFont="1" applyFill="1" applyBorder="1" applyAlignment="1">
      <alignment horizontal="right" vertical="center"/>
    </xf>
    <xf numFmtId="176" fontId="11" fillId="0" borderId="37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  <xf numFmtId="179" fontId="9" fillId="0" borderId="27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9" fontId="11" fillId="0" borderId="2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80" fontId="9" fillId="0" borderId="13" xfId="0" applyNumberFormat="1" applyFont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24" fillId="33" borderId="43" xfId="0" applyFont="1" applyFill="1" applyBorder="1" applyAlignment="1">
      <alignment horizontal="center"/>
    </xf>
    <xf numFmtId="0" fontId="24" fillId="33" borderId="45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176" fontId="19" fillId="0" borderId="16" xfId="0" applyNumberFormat="1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19" fillId="0" borderId="14" xfId="0" applyNumberFormat="1" applyFont="1" applyFill="1" applyBorder="1" applyAlignment="1">
      <alignment horizontal="right" vertical="center"/>
    </xf>
    <xf numFmtId="0" fontId="0" fillId="0" borderId="46" xfId="97" applyFont="1" applyFill="1" applyBorder="1" applyAlignment="1">
      <alignment horizontal="right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8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180" fontId="19" fillId="0" borderId="10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0" fontId="28" fillId="0" borderId="48" xfId="0" applyFont="1" applyFill="1" applyBorder="1" applyAlignment="1">
      <alignment horizontal="center" vertical="center"/>
    </xf>
    <xf numFmtId="180" fontId="19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6" xfId="40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29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4" fillId="0" borderId="31" xfId="0" applyFont="1" applyFill="1" applyBorder="1" applyAlignment="1">
      <alignment/>
    </xf>
    <xf numFmtId="0" fontId="29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0" fillId="0" borderId="0" xfId="71" applyFont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2" fillId="0" borderId="0" xfId="71" applyAlignment="1">
      <alignment/>
      <protection/>
    </xf>
    <xf numFmtId="0" fontId="32" fillId="0" borderId="0" xfId="71" applyAlignment="1">
      <alignment horizontal="center"/>
      <protection/>
    </xf>
    <xf numFmtId="176" fontId="32" fillId="0" borderId="0" xfId="71" applyNumberFormat="1" applyAlignment="1">
      <alignment horizontal="center"/>
      <protection/>
    </xf>
    <xf numFmtId="177" fontId="32" fillId="0" borderId="0" xfId="71" applyNumberFormat="1" applyAlignment="1">
      <alignment/>
      <protection/>
    </xf>
    <xf numFmtId="0" fontId="30" fillId="0" borderId="0" xfId="93" applyFont="1" applyAlignment="1">
      <alignment horizontal="center"/>
      <protection/>
    </xf>
    <xf numFmtId="0" fontId="31" fillId="0" borderId="0" xfId="93" applyFont="1" applyAlignment="1">
      <alignment horizontal="center"/>
      <protection/>
    </xf>
    <xf numFmtId="0" fontId="32" fillId="0" borderId="0" xfId="93" applyAlignment="1">
      <alignment horizontal="center"/>
      <protection/>
    </xf>
    <xf numFmtId="176" fontId="32" fillId="0" borderId="0" xfId="93" applyNumberFormat="1" applyAlignment="1">
      <alignment horizontal="center"/>
      <protection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  <xf numFmtId="0" fontId="0" fillId="0" borderId="0" xfId="96" applyFont="1" applyFill="1" applyBorder="1" applyAlignment="1">
      <alignment horizontal="right"/>
      <protection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0" fontId="0" fillId="0" borderId="0" xfId="4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/>
    </xf>
    <xf numFmtId="0" fontId="5" fillId="0" borderId="0" xfId="99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2" fillId="0" borderId="0" xfId="99" applyAlignment="1">
      <alignment horizontal="center" vertical="center"/>
      <protection/>
    </xf>
    <xf numFmtId="0" fontId="33" fillId="0" borderId="0" xfId="9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99" applyFont="1" applyBorder="1" applyAlignment="1">
      <alignment horizontal="center" vertical="center"/>
      <protection/>
    </xf>
    <xf numFmtId="0" fontId="0" fillId="0" borderId="11" xfId="99" applyFont="1" applyBorder="1" applyAlignment="1">
      <alignment horizontal="center" vertical="center"/>
      <protection/>
    </xf>
    <xf numFmtId="0" fontId="13" fillId="0" borderId="19" xfId="99" applyFont="1" applyBorder="1" applyAlignment="1">
      <alignment horizontal="center" vertical="center"/>
      <protection/>
    </xf>
    <xf numFmtId="0" fontId="13" fillId="0" borderId="12" xfId="99" applyFont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18" xfId="99" applyFont="1" applyBorder="1" applyAlignment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/>
    </xf>
    <xf numFmtId="0" fontId="0" fillId="0" borderId="27" xfId="99" applyFont="1" applyBorder="1" applyAlignment="1">
      <alignment horizontal="center" vertical="center"/>
      <protection/>
    </xf>
    <xf numFmtId="177" fontId="0" fillId="0" borderId="18" xfId="0" applyNumberFormat="1" applyFont="1" applyBorder="1" applyAlignment="1">
      <alignment horizontal="right" vertical="center" wrapText="1"/>
    </xf>
    <xf numFmtId="0" fontId="0" fillId="0" borderId="19" xfId="99" applyFont="1" applyBorder="1" applyAlignment="1">
      <alignment horizontal="center" vertical="center"/>
      <protection/>
    </xf>
    <xf numFmtId="0" fontId="0" fillId="0" borderId="43" xfId="99" applyFont="1" applyBorder="1" applyAlignment="1">
      <alignment horizontal="center" vertical="center"/>
      <protection/>
    </xf>
    <xf numFmtId="0" fontId="0" fillId="0" borderId="30" xfId="99" applyFont="1" applyBorder="1" applyAlignment="1">
      <alignment horizontal="right" vertical="center"/>
      <protection/>
    </xf>
    <xf numFmtId="177" fontId="0" fillId="0" borderId="13" xfId="0" applyNumberFormat="1" applyFont="1" applyFill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13" fillId="0" borderId="11" xfId="99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0" xfId="99" applyFont="1" applyBorder="1" applyAlignment="1">
      <alignment horizontal="center" vertical="center"/>
      <protection/>
    </xf>
    <xf numFmtId="0" fontId="0" fillId="0" borderId="13" xfId="99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0" fillId="0" borderId="14" xfId="99" applyFont="1" applyBorder="1" applyAlignment="1">
      <alignment horizontal="center" vertical="center"/>
      <protection/>
    </xf>
    <xf numFmtId="176" fontId="0" fillId="0" borderId="14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14" xfId="99" applyFont="1" applyFill="1" applyBorder="1" applyAlignment="1">
      <alignment horizontal="center" vertical="center"/>
      <protection/>
    </xf>
    <xf numFmtId="0" fontId="0" fillId="0" borderId="17" xfId="99" applyFont="1" applyBorder="1" applyAlignment="1">
      <alignment horizontal="center" vertical="center"/>
      <protection/>
    </xf>
    <xf numFmtId="0" fontId="0" fillId="0" borderId="12" xfId="99" applyFont="1" applyBorder="1" applyAlignment="1">
      <alignment horizontal="center" vertical="center"/>
      <protection/>
    </xf>
    <xf numFmtId="177" fontId="0" fillId="0" borderId="0" xfId="0" applyNumberFormat="1" applyFill="1" applyAlignment="1">
      <alignment horizontal="right" vertical="center"/>
    </xf>
    <xf numFmtId="0" fontId="0" fillId="0" borderId="11" xfId="0" applyFill="1" applyBorder="1" applyAlignment="1">
      <alignment horizontal="right"/>
    </xf>
    <xf numFmtId="176" fontId="0" fillId="0" borderId="32" xfId="0" applyNumberFormat="1" applyFont="1" applyBorder="1" applyAlignment="1">
      <alignment horizontal="right"/>
    </xf>
    <xf numFmtId="176" fontId="0" fillId="0" borderId="33" xfId="0" applyNumberFormat="1" applyFont="1" applyBorder="1" applyAlignment="1">
      <alignment horizontal="right"/>
    </xf>
    <xf numFmtId="0" fontId="13" fillId="0" borderId="21" xfId="9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3" fillId="0" borderId="10" xfId="9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99" applyFont="1" applyBorder="1" applyAlignment="1">
      <alignment horizontal="center" vertical="center"/>
      <protection/>
    </xf>
    <xf numFmtId="0" fontId="0" fillId="0" borderId="27" xfId="99" applyFont="1" applyBorder="1" applyAlignment="1">
      <alignment horizontal="center" vertical="center"/>
      <protection/>
    </xf>
    <xf numFmtId="0" fontId="0" fillId="0" borderId="42" xfId="99" applyFont="1" applyBorder="1" applyAlignment="1">
      <alignment horizontal="center" vertical="center"/>
      <protection/>
    </xf>
    <xf numFmtId="0" fontId="5" fillId="0" borderId="0" xfId="99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49" xfId="99" applyFont="1" applyBorder="1" applyAlignment="1">
      <alignment horizontal="left" vertical="center"/>
      <protection/>
    </xf>
    <xf numFmtId="0" fontId="9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right" vertical="center"/>
    </xf>
    <xf numFmtId="0" fontId="13" fillId="0" borderId="22" xfId="99" applyFont="1" applyBorder="1" applyAlignment="1">
      <alignment horizontal="center" vertical="center"/>
      <protection/>
    </xf>
    <xf numFmtId="0" fontId="13" fillId="0" borderId="52" xfId="99" applyFont="1" applyBorder="1" applyAlignment="1">
      <alignment horizontal="center" vertical="center"/>
      <protection/>
    </xf>
    <xf numFmtId="0" fontId="13" fillId="0" borderId="24" xfId="99" applyFont="1" applyBorder="1" applyAlignment="1">
      <alignment horizontal="center" vertical="center"/>
      <protection/>
    </xf>
    <xf numFmtId="0" fontId="13" fillId="0" borderId="2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24" fillId="0" borderId="5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9" fontId="9" fillId="0" borderId="0" xfId="34" applyNumberFormat="1" applyFont="1" applyAlignment="1">
      <alignment horizontal="center" vertical="center"/>
      <protection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20" fillId="0" borderId="0" xfId="34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101" applyFont="1" applyFill="1" applyBorder="1" applyAlignment="1">
      <alignment horizontal="center" vertical="center"/>
      <protection/>
    </xf>
    <xf numFmtId="0" fontId="11" fillId="0" borderId="10" xfId="101" applyFont="1" applyFill="1" applyBorder="1" applyAlignment="1">
      <alignment horizontal="center" vertical="center"/>
      <protection/>
    </xf>
    <xf numFmtId="0" fontId="11" fillId="0" borderId="10" xfId="101" applyFont="1" applyBorder="1" applyAlignment="1">
      <alignment horizontal="center" vertical="center"/>
      <protection/>
    </xf>
    <xf numFmtId="0" fontId="11" fillId="0" borderId="10" xfId="101" applyFont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21" xfId="10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11" fillId="0" borderId="21" xfId="101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0" fillId="0" borderId="0" xfId="10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10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101" applyFont="1" applyBorder="1" applyAlignment="1">
      <alignment horizontal="right" vertical="center"/>
      <protection/>
    </xf>
    <xf numFmtId="0" fontId="0" fillId="0" borderId="0" xfId="10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179" fontId="16" fillId="0" borderId="12" xfId="0" applyNumberFormat="1" applyFont="1" applyFill="1" applyBorder="1" applyAlignment="1">
      <alignment horizontal="right" vertical="center"/>
    </xf>
    <xf numFmtId="179" fontId="16" fillId="0" borderId="4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9" fillId="0" borderId="49" xfId="45" applyFont="1" applyBorder="1" applyAlignment="1">
      <alignment/>
      <protection/>
    </xf>
    <xf numFmtId="0" fontId="0" fillId="0" borderId="49" xfId="45" applyFont="1" applyBorder="1" applyAlignment="1">
      <alignment horizontal="center"/>
      <protection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0" xfId="45" applyFont="1" applyAlignment="1">
      <alignment horizontal="center"/>
      <protection/>
    </xf>
    <xf numFmtId="0" fontId="5" fillId="0" borderId="0" xfId="34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/>
    </xf>
    <xf numFmtId="0" fontId="12" fillId="0" borderId="6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99" applyFont="1" applyFill="1" applyBorder="1" applyAlignment="1">
      <alignment horizontal="center" vertical="center" wrapText="1"/>
      <protection/>
    </xf>
    <xf numFmtId="5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99" applyFont="1" applyFill="1" applyBorder="1" applyAlignment="1">
      <alignment horizontal="right" vertical="center" wrapText="1"/>
      <protection/>
    </xf>
    <xf numFmtId="0" fontId="4" fillId="0" borderId="10" xfId="99" applyFont="1" applyFill="1" applyBorder="1" applyAlignment="1">
      <alignment horizontal="center" vertical="center" wrapText="1"/>
      <protection/>
    </xf>
    <xf numFmtId="0" fontId="4" fillId="0" borderId="16" xfId="99" applyFont="1" applyFill="1" applyBorder="1" applyAlignment="1">
      <alignment horizontal="center" vertical="center" wrapText="1"/>
      <protection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5" xfId="88"/>
    <cellStyle name="常规 56" xfId="89"/>
    <cellStyle name="常规 57" xfId="90"/>
    <cellStyle name="常规 58" xfId="91"/>
    <cellStyle name="常规 59" xfId="92"/>
    <cellStyle name="常规 6" xfId="93"/>
    <cellStyle name="常规 60" xfId="94"/>
    <cellStyle name="常规 7" xfId="95"/>
    <cellStyle name="常规 8" xfId="96"/>
    <cellStyle name="常规 9" xfId="97"/>
    <cellStyle name="常规_2007年" xfId="98"/>
    <cellStyle name="常规_Sheet1" xfId="99"/>
    <cellStyle name="常规_Sheet1_1_2006年" xfId="100"/>
    <cellStyle name="常规_Sheet1_2006年" xfId="101"/>
    <cellStyle name="常规_Sheet3" xfId="102"/>
    <cellStyle name="常规_表六" xfId="103"/>
    <cellStyle name="常规_表四" xfId="104"/>
    <cellStyle name="常规_分县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5.875" style="0" customWidth="1"/>
    <col min="2" max="2" width="15.25390625" style="0" customWidth="1"/>
    <col min="3" max="3" width="11.25390625" style="0" customWidth="1"/>
    <col min="4" max="4" width="12.75390625" style="0" customWidth="1"/>
    <col min="5" max="5" width="12.00390625" style="0" customWidth="1"/>
    <col min="6" max="6" width="12.875" style="0" customWidth="1"/>
    <col min="7" max="8" width="10.25390625" style="0" customWidth="1"/>
    <col min="9" max="9" width="11.375" style="0" customWidth="1"/>
  </cols>
  <sheetData>
    <row r="1" spans="1:9" ht="27.75" customHeight="1">
      <c r="A1" s="417" t="s">
        <v>273</v>
      </c>
      <c r="B1" s="418"/>
      <c r="C1" s="418"/>
      <c r="D1" s="418"/>
      <c r="E1" s="418"/>
      <c r="F1" s="418"/>
      <c r="G1" s="418"/>
      <c r="H1" s="419"/>
      <c r="I1" s="419"/>
    </row>
    <row r="2" spans="1:9" ht="14.25" customHeight="1">
      <c r="A2" s="364"/>
      <c r="B2" s="365"/>
      <c r="C2" s="365"/>
      <c r="D2" s="365"/>
      <c r="E2" s="365"/>
      <c r="F2" s="365"/>
      <c r="G2" s="365"/>
      <c r="H2" s="366"/>
      <c r="I2" s="366"/>
    </row>
    <row r="3" spans="1:9" ht="18.75" customHeight="1">
      <c r="A3" s="420" t="s">
        <v>0</v>
      </c>
      <c r="B3" s="421"/>
      <c r="C3" s="367"/>
      <c r="D3" s="367"/>
      <c r="E3" s="367"/>
      <c r="F3" s="368"/>
      <c r="G3" s="369"/>
      <c r="H3" s="422" t="s">
        <v>1</v>
      </c>
      <c r="I3" s="422"/>
    </row>
    <row r="4" spans="1:9" ht="15.75" customHeight="1">
      <c r="A4" s="404" t="s">
        <v>2</v>
      </c>
      <c r="B4" s="406" t="s">
        <v>3</v>
      </c>
      <c r="C4" s="423" t="s">
        <v>4</v>
      </c>
      <c r="D4" s="424"/>
      <c r="E4" s="425"/>
      <c r="F4" s="426" t="s">
        <v>5</v>
      </c>
      <c r="G4" s="427"/>
      <c r="H4" s="426" t="s">
        <v>6</v>
      </c>
      <c r="I4" s="413"/>
    </row>
    <row r="5" spans="1:9" ht="15.75" customHeight="1">
      <c r="A5" s="405"/>
      <c r="B5" s="407"/>
      <c r="C5" s="370" t="s">
        <v>7</v>
      </c>
      <c r="D5" s="370" t="s">
        <v>8</v>
      </c>
      <c r="E5" s="371" t="s">
        <v>9</v>
      </c>
      <c r="F5" s="371" t="s">
        <v>7</v>
      </c>
      <c r="G5" s="371" t="s">
        <v>8</v>
      </c>
      <c r="H5" s="371" t="s">
        <v>7</v>
      </c>
      <c r="I5" s="392" t="s">
        <v>8</v>
      </c>
    </row>
    <row r="6" spans="1:9" s="117" customFormat="1" ht="15.75" customHeight="1">
      <c r="A6" s="372" t="s">
        <v>10</v>
      </c>
      <c r="B6" s="373" t="s">
        <v>11</v>
      </c>
      <c r="C6" s="374">
        <v>134099.5149</v>
      </c>
      <c r="D6" s="375">
        <v>26.269428562752584</v>
      </c>
      <c r="E6" s="376"/>
      <c r="F6" s="377">
        <v>114982</v>
      </c>
      <c r="G6" s="188">
        <v>24.014521664534595</v>
      </c>
      <c r="H6" s="377">
        <v>19117.5149</v>
      </c>
      <c r="I6" s="393">
        <v>41.77365207975685</v>
      </c>
    </row>
    <row r="7" spans="1:9" ht="15.75" customHeight="1">
      <c r="A7" s="415" t="s">
        <v>12</v>
      </c>
      <c r="B7" s="370" t="s">
        <v>13</v>
      </c>
      <c r="C7" s="379">
        <v>22021.0357</v>
      </c>
      <c r="D7" s="375">
        <v>25.402165390809017</v>
      </c>
      <c r="E7" s="376"/>
      <c r="F7" s="377">
        <v>16631</v>
      </c>
      <c r="G7" s="188">
        <v>-0.15505653762698524</v>
      </c>
      <c r="H7" s="377">
        <v>5390.0357</v>
      </c>
      <c r="I7" s="393">
        <v>496.57034093271113</v>
      </c>
    </row>
    <row r="8" spans="1:9" ht="15.75" customHeight="1">
      <c r="A8" s="416"/>
      <c r="B8" s="399" t="s">
        <v>264</v>
      </c>
      <c r="C8" s="379">
        <v>14188</v>
      </c>
      <c r="D8" s="375">
        <v>44</v>
      </c>
      <c r="E8" s="376"/>
      <c r="F8" s="377">
        <v>9083</v>
      </c>
      <c r="G8" s="188">
        <v>-0.6</v>
      </c>
      <c r="H8" s="377">
        <v>5105</v>
      </c>
      <c r="I8" s="393">
        <v>619.3</v>
      </c>
    </row>
    <row r="9" spans="1:9" ht="15.75" customHeight="1">
      <c r="A9" s="380" t="s">
        <v>14</v>
      </c>
      <c r="B9" s="371" t="s">
        <v>15</v>
      </c>
      <c r="C9" s="379">
        <v>23911.9997</v>
      </c>
      <c r="D9" s="375">
        <v>55.99170629297703</v>
      </c>
      <c r="E9" s="376">
        <v>3</v>
      </c>
      <c r="F9" s="377">
        <v>19019.0216</v>
      </c>
      <c r="G9" s="188">
        <v>65.63747494190635</v>
      </c>
      <c r="H9" s="377">
        <v>4892.9781</v>
      </c>
      <c r="I9" s="393">
        <v>27.199305462167487</v>
      </c>
    </row>
    <row r="10" spans="1:9" ht="15.75" customHeight="1">
      <c r="A10" s="380" t="s">
        <v>16</v>
      </c>
      <c r="B10" s="371" t="s">
        <v>17</v>
      </c>
      <c r="C10" s="379">
        <v>21282.615899999997</v>
      </c>
      <c r="D10" s="375">
        <v>11.086394700502389</v>
      </c>
      <c r="E10" s="376">
        <v>6</v>
      </c>
      <c r="F10" s="377">
        <v>16967.1484</v>
      </c>
      <c r="G10" s="188">
        <v>14.338862152212695</v>
      </c>
      <c r="H10" s="377">
        <v>4315.4675</v>
      </c>
      <c r="I10" s="393">
        <v>-0.08785528232114759</v>
      </c>
    </row>
    <row r="11" spans="1:9" ht="15.75" customHeight="1">
      <c r="A11" s="380" t="s">
        <v>18</v>
      </c>
      <c r="B11" s="371" t="s">
        <v>19</v>
      </c>
      <c r="C11" s="379">
        <v>7721.8328</v>
      </c>
      <c r="D11" s="375">
        <v>-2.1831714371918887</v>
      </c>
      <c r="E11" s="376">
        <v>8</v>
      </c>
      <c r="F11" s="377">
        <v>7100.1495</v>
      </c>
      <c r="G11" s="188">
        <v>-5.4807472130087405</v>
      </c>
      <c r="H11" s="377">
        <v>621.6833</v>
      </c>
      <c r="I11" s="393">
        <v>62.607720373121126</v>
      </c>
    </row>
    <row r="12" spans="1:9" ht="15.75" customHeight="1">
      <c r="A12" s="380" t="s">
        <v>20</v>
      </c>
      <c r="B12" s="371" t="s">
        <v>21</v>
      </c>
      <c r="C12" s="379">
        <v>11585.4108</v>
      </c>
      <c r="D12" s="375">
        <v>22.355930868023567</v>
      </c>
      <c r="E12" s="376">
        <v>5</v>
      </c>
      <c r="F12" s="377">
        <v>11461.7778</v>
      </c>
      <c r="G12" s="188">
        <v>22.382396453297517</v>
      </c>
      <c r="H12" s="377">
        <v>123.633</v>
      </c>
      <c r="I12" s="393">
        <v>19.951100956150935</v>
      </c>
    </row>
    <row r="13" spans="1:9" ht="15.75" customHeight="1">
      <c r="A13" s="380" t="s">
        <v>22</v>
      </c>
      <c r="B13" s="381" t="s">
        <v>23</v>
      </c>
      <c r="C13" s="379">
        <v>2241.6375000000003</v>
      </c>
      <c r="D13" s="375">
        <v>173.04540290515163</v>
      </c>
      <c r="E13" s="376">
        <v>1</v>
      </c>
      <c r="F13" s="377">
        <v>2227.4203</v>
      </c>
      <c r="G13" s="188">
        <v>171.31365943539652</v>
      </c>
      <c r="H13" s="377">
        <v>14.2172</v>
      </c>
      <c r="I13" s="393">
        <v>0</v>
      </c>
    </row>
    <row r="14" spans="1:9" ht="15.75" customHeight="1">
      <c r="A14" s="380" t="s">
        <v>24</v>
      </c>
      <c r="B14" s="371" t="s">
        <v>25</v>
      </c>
      <c r="C14" s="379">
        <v>15348.5996</v>
      </c>
      <c r="D14" s="375">
        <v>28.811029835171787</v>
      </c>
      <c r="E14" s="376">
        <v>4</v>
      </c>
      <c r="F14" s="377">
        <v>14095.2421</v>
      </c>
      <c r="G14" s="188">
        <v>26.88164155360988</v>
      </c>
      <c r="H14" s="377">
        <v>1253.3575</v>
      </c>
      <c r="I14" s="393">
        <v>55.38286488162471</v>
      </c>
    </row>
    <row r="15" spans="1:9" ht="15.75" customHeight="1">
      <c r="A15" s="380" t="s">
        <v>26</v>
      </c>
      <c r="B15" s="371" t="s">
        <v>27</v>
      </c>
      <c r="C15" s="379">
        <v>17919.7453</v>
      </c>
      <c r="D15" s="375">
        <v>5.793117449451324</v>
      </c>
      <c r="E15" s="376">
        <v>7</v>
      </c>
      <c r="F15" s="377">
        <v>17535.8403</v>
      </c>
      <c r="G15" s="188">
        <v>5.459459705868386</v>
      </c>
      <c r="H15" s="377">
        <v>383.905</v>
      </c>
      <c r="I15" s="393">
        <v>23.664758515410856</v>
      </c>
    </row>
    <row r="16" spans="1:9" ht="15.75" customHeight="1">
      <c r="A16" s="378" t="s">
        <v>28</v>
      </c>
      <c r="B16" s="370" t="s">
        <v>29</v>
      </c>
      <c r="C16" s="379">
        <v>12067.070300000001</v>
      </c>
      <c r="D16" s="375">
        <v>69.59358014389076</v>
      </c>
      <c r="E16" s="382">
        <v>2</v>
      </c>
      <c r="F16" s="383">
        <v>9944.8327</v>
      </c>
      <c r="G16" s="384">
        <v>131.13123805990688</v>
      </c>
      <c r="H16" s="383">
        <v>2122.2376</v>
      </c>
      <c r="I16" s="394">
        <v>-24.545595436948886</v>
      </c>
    </row>
    <row r="17" spans="1:9" ht="15.75" customHeight="1">
      <c r="A17" s="404" t="s">
        <v>2</v>
      </c>
      <c r="B17" s="406" t="s">
        <v>3</v>
      </c>
      <c r="C17" s="406" t="s">
        <v>30</v>
      </c>
      <c r="D17" s="406"/>
      <c r="E17" s="406"/>
      <c r="F17" s="410" t="s">
        <v>31</v>
      </c>
      <c r="G17" s="411"/>
      <c r="H17" s="412"/>
      <c r="I17" s="413"/>
    </row>
    <row r="18" spans="1:9" ht="15.75" customHeight="1">
      <c r="A18" s="405"/>
      <c r="B18" s="407"/>
      <c r="C18" s="371" t="s">
        <v>32</v>
      </c>
      <c r="D18" s="371" t="s">
        <v>8</v>
      </c>
      <c r="E18" s="371" t="s">
        <v>33</v>
      </c>
      <c r="F18" s="371" t="s">
        <v>32</v>
      </c>
      <c r="G18" s="414" t="s">
        <v>8</v>
      </c>
      <c r="H18" s="407"/>
      <c r="I18" s="392" t="s">
        <v>33</v>
      </c>
    </row>
    <row r="19" spans="1:9" s="117" customFormat="1" ht="15.75" customHeight="1">
      <c r="A19" s="372" t="s">
        <v>10</v>
      </c>
      <c r="B19" s="385" t="s">
        <v>11</v>
      </c>
      <c r="C19" s="386">
        <v>29966</v>
      </c>
      <c r="D19" s="375">
        <v>27.35</v>
      </c>
      <c r="E19" s="371" t="s">
        <v>34</v>
      </c>
      <c r="F19" s="386">
        <v>8941</v>
      </c>
      <c r="G19" s="408">
        <v>10.67</v>
      </c>
      <c r="H19" s="409"/>
      <c r="I19" s="397"/>
    </row>
    <row r="20" spans="1:9" ht="15.75" customHeight="1">
      <c r="A20" s="380" t="s">
        <v>12</v>
      </c>
      <c r="B20" s="371" t="s">
        <v>13</v>
      </c>
      <c r="C20" s="386">
        <v>7932</v>
      </c>
      <c r="D20" s="375">
        <v>156.78</v>
      </c>
      <c r="E20" s="371" t="s">
        <v>34</v>
      </c>
      <c r="F20" s="386">
        <v>3719</v>
      </c>
      <c r="G20" s="408">
        <v>126.22</v>
      </c>
      <c r="H20" s="409"/>
      <c r="I20" s="392"/>
    </row>
    <row r="21" spans="1:9" ht="15.75" customHeight="1">
      <c r="A21" s="380" t="s">
        <v>14</v>
      </c>
      <c r="B21" s="371" t="s">
        <v>15</v>
      </c>
      <c r="C21" s="386">
        <v>2337</v>
      </c>
      <c r="D21" s="375">
        <v>7.6</v>
      </c>
      <c r="E21" s="371">
        <v>6</v>
      </c>
      <c r="F21" s="386">
        <v>907</v>
      </c>
      <c r="G21" s="408">
        <v>-40.87</v>
      </c>
      <c r="H21" s="409"/>
      <c r="I21" s="392">
        <v>4</v>
      </c>
    </row>
    <row r="22" spans="1:9" ht="15.75" customHeight="1">
      <c r="A22" s="380" t="s">
        <v>16</v>
      </c>
      <c r="B22" s="371" t="s">
        <v>17</v>
      </c>
      <c r="C22" s="386">
        <v>2349</v>
      </c>
      <c r="D22" s="375">
        <v>-26.69</v>
      </c>
      <c r="E22" s="371">
        <v>5</v>
      </c>
      <c r="F22" s="386">
        <v>1324</v>
      </c>
      <c r="G22" s="408">
        <v>3.6</v>
      </c>
      <c r="H22" s="409"/>
      <c r="I22" s="392">
        <v>1</v>
      </c>
    </row>
    <row r="23" spans="1:9" ht="15.75" customHeight="1">
      <c r="A23" s="380" t="s">
        <v>18</v>
      </c>
      <c r="B23" s="371" t="s">
        <v>19</v>
      </c>
      <c r="C23" s="387">
        <v>3864</v>
      </c>
      <c r="D23" s="375">
        <v>782.19</v>
      </c>
      <c r="E23" s="371">
        <v>2</v>
      </c>
      <c r="F23" s="386">
        <v>1201</v>
      </c>
      <c r="G23" s="408">
        <v>40.14</v>
      </c>
      <c r="H23" s="409"/>
      <c r="I23" s="392">
        <v>2</v>
      </c>
    </row>
    <row r="24" spans="1:9" ht="15.75" customHeight="1">
      <c r="A24" s="380" t="s">
        <v>20</v>
      </c>
      <c r="B24" s="371" t="s">
        <v>21</v>
      </c>
      <c r="C24" s="387">
        <v>1354</v>
      </c>
      <c r="D24" s="375">
        <v>-68.15</v>
      </c>
      <c r="E24" s="371">
        <v>8</v>
      </c>
      <c r="F24" s="386">
        <v>336</v>
      </c>
      <c r="G24" s="408">
        <v>5</v>
      </c>
      <c r="H24" s="409"/>
      <c r="I24" s="392">
        <v>5</v>
      </c>
    </row>
    <row r="25" spans="1:9" ht="15.75" customHeight="1">
      <c r="A25" s="380" t="s">
        <v>22</v>
      </c>
      <c r="B25" s="371" t="s">
        <v>23</v>
      </c>
      <c r="C25" s="386">
        <v>3260</v>
      </c>
      <c r="D25" s="375">
        <v>37.32</v>
      </c>
      <c r="E25" s="371">
        <v>3</v>
      </c>
      <c r="F25" s="386">
        <v>36</v>
      </c>
      <c r="G25" s="408">
        <v>-72.73</v>
      </c>
      <c r="H25" s="409"/>
      <c r="I25" s="392">
        <v>8</v>
      </c>
    </row>
    <row r="26" spans="1:9" ht="15.75" customHeight="1">
      <c r="A26" s="380" t="s">
        <v>24</v>
      </c>
      <c r="B26" s="371" t="s">
        <v>25</v>
      </c>
      <c r="C26" s="386">
        <v>2034</v>
      </c>
      <c r="D26" s="375">
        <v>5.61</v>
      </c>
      <c r="E26" s="371">
        <v>7</v>
      </c>
      <c r="F26" s="386">
        <v>236</v>
      </c>
      <c r="G26" s="408">
        <v>159.34</v>
      </c>
      <c r="H26" s="409"/>
      <c r="I26" s="392">
        <v>7</v>
      </c>
    </row>
    <row r="27" spans="1:9" ht="15.75" customHeight="1">
      <c r="A27" s="380" t="s">
        <v>26</v>
      </c>
      <c r="B27" s="371" t="s">
        <v>27</v>
      </c>
      <c r="C27" s="387">
        <v>2630</v>
      </c>
      <c r="D27" s="375">
        <v>17.36</v>
      </c>
      <c r="E27" s="371">
        <v>4</v>
      </c>
      <c r="F27" s="386">
        <v>240</v>
      </c>
      <c r="G27" s="408">
        <v>471.43</v>
      </c>
      <c r="H27" s="409"/>
      <c r="I27" s="392">
        <v>6</v>
      </c>
    </row>
    <row r="28" spans="1:9" ht="15.75" customHeight="1" thickBot="1">
      <c r="A28" s="388" t="s">
        <v>28</v>
      </c>
      <c r="B28" s="389" t="s">
        <v>29</v>
      </c>
      <c r="C28" s="390">
        <v>4206</v>
      </c>
      <c r="D28" s="391">
        <v>9.65</v>
      </c>
      <c r="E28" s="389">
        <v>1</v>
      </c>
      <c r="F28" s="390">
        <v>942</v>
      </c>
      <c r="G28" s="402">
        <v>-56.81</v>
      </c>
      <c r="H28" s="403"/>
      <c r="I28" s="398">
        <v>3</v>
      </c>
    </row>
    <row r="32" ht="14.25">
      <c r="E32" s="288"/>
    </row>
  </sheetData>
  <sheetProtection/>
  <mergeCells count="24">
    <mergeCell ref="G21:H21"/>
    <mergeCell ref="A7:A8"/>
    <mergeCell ref="A1:I1"/>
    <mergeCell ref="A3:B3"/>
    <mergeCell ref="H3:I3"/>
    <mergeCell ref="C4:E4"/>
    <mergeCell ref="F4:G4"/>
    <mergeCell ref="H4:I4"/>
    <mergeCell ref="G28:H28"/>
    <mergeCell ref="A4:A5"/>
    <mergeCell ref="A17:A18"/>
    <mergeCell ref="B4:B5"/>
    <mergeCell ref="B17:B18"/>
    <mergeCell ref="G22:H22"/>
    <mergeCell ref="G23:H23"/>
    <mergeCell ref="G24:H24"/>
    <mergeCell ref="G25:H25"/>
    <mergeCell ref="G26:H26"/>
    <mergeCell ref="G27:H27"/>
    <mergeCell ref="C17:E17"/>
    <mergeCell ref="F17:I17"/>
    <mergeCell ref="G18:H18"/>
    <mergeCell ref="G19:H19"/>
    <mergeCell ref="G20:H20"/>
  </mergeCells>
  <printOptions horizontalCentered="1"/>
  <pageMargins left="0.7479166666666667" right="0.7479166666666667" top="0.7868055555555555" bottom="0.786805555555555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7">
      <selection activeCell="M17" sqref="M17"/>
    </sheetView>
  </sheetViews>
  <sheetFormatPr defaultColWidth="9.00390625" defaultRowHeight="14.25"/>
  <cols>
    <col min="1" max="1" width="8.875" style="1" customWidth="1"/>
    <col min="2" max="2" width="21.00390625" style="1" customWidth="1"/>
    <col min="3" max="3" width="7.00390625" style="1" customWidth="1"/>
    <col min="4" max="4" width="9.375" style="1" customWidth="1"/>
    <col min="5" max="5" width="8.50390625" style="1" customWidth="1"/>
    <col min="6" max="6" width="7.00390625" style="1" customWidth="1"/>
    <col min="7" max="7" width="9.00390625" style="1" customWidth="1"/>
    <col min="8" max="8" width="9.125" style="1" customWidth="1"/>
    <col min="9" max="9" width="7.75390625" style="1" customWidth="1"/>
    <col min="10" max="10" width="9.375" style="1" customWidth="1"/>
    <col min="11" max="11" width="10.00390625" style="1" customWidth="1"/>
    <col min="12" max="12" width="21.625" style="1" customWidth="1"/>
    <col min="13" max="16384" width="9.00390625" style="1" customWidth="1"/>
  </cols>
  <sheetData>
    <row r="1" spans="1:11" ht="31.5" customHeight="1">
      <c r="A1" s="541" t="s">
        <v>276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234</v>
      </c>
      <c r="B3" s="2"/>
      <c r="C3" s="2"/>
      <c r="D3" s="2"/>
      <c r="E3" s="542"/>
      <c r="F3" s="543"/>
      <c r="G3" s="543"/>
      <c r="H3" s="2"/>
      <c r="I3" s="2"/>
      <c r="J3" s="544" t="s">
        <v>235</v>
      </c>
      <c r="K3" s="544"/>
    </row>
    <row r="4" spans="1:11" ht="16.5" customHeight="1">
      <c r="A4" s="537" t="s">
        <v>236</v>
      </c>
      <c r="B4" s="538"/>
      <c r="C4" s="545" t="s">
        <v>237</v>
      </c>
      <c r="D4" s="545"/>
      <c r="E4" s="545"/>
      <c r="F4" s="545" t="s">
        <v>216</v>
      </c>
      <c r="G4" s="545"/>
      <c r="H4" s="545"/>
      <c r="I4" s="545" t="s">
        <v>238</v>
      </c>
      <c r="J4" s="545"/>
      <c r="K4" s="546"/>
    </row>
    <row r="5" spans="1:11" ht="16.5" customHeight="1">
      <c r="A5" s="539"/>
      <c r="B5" s="540"/>
      <c r="C5" s="5" t="s">
        <v>79</v>
      </c>
      <c r="D5" s="5" t="s">
        <v>80</v>
      </c>
      <c r="E5" s="5" t="s">
        <v>239</v>
      </c>
      <c r="F5" s="5" t="s">
        <v>79</v>
      </c>
      <c r="G5" s="5" t="s">
        <v>80</v>
      </c>
      <c r="H5" s="5" t="s">
        <v>239</v>
      </c>
      <c r="I5" s="5" t="s">
        <v>79</v>
      </c>
      <c r="J5" s="5" t="s">
        <v>80</v>
      </c>
      <c r="K5" s="20" t="s">
        <v>239</v>
      </c>
    </row>
    <row r="6" spans="1:11" ht="16.5" customHeight="1">
      <c r="A6" s="533" t="s">
        <v>240</v>
      </c>
      <c r="B6" s="5" t="s">
        <v>241</v>
      </c>
      <c r="C6" s="6">
        <v>24</v>
      </c>
      <c r="D6" s="6">
        <v>114</v>
      </c>
      <c r="E6" s="7">
        <v>225.71</v>
      </c>
      <c r="F6" s="6">
        <v>8571</v>
      </c>
      <c r="G6" s="6">
        <v>29966</v>
      </c>
      <c r="H6" s="7">
        <v>27.35</v>
      </c>
      <c r="I6" s="6">
        <v>400</v>
      </c>
      <c r="J6" s="6">
        <v>8941</v>
      </c>
      <c r="K6" s="21">
        <v>10.67</v>
      </c>
    </row>
    <row r="7" spans="1:11" ht="16.5" customHeight="1">
      <c r="A7" s="533"/>
      <c r="B7" s="8" t="s">
        <v>242</v>
      </c>
      <c r="C7" s="6">
        <v>24</v>
      </c>
      <c r="D7" s="6">
        <v>111</v>
      </c>
      <c r="E7" s="7">
        <v>236.36</v>
      </c>
      <c r="F7" s="6">
        <v>8571</v>
      </c>
      <c r="G7" s="6">
        <v>29364</v>
      </c>
      <c r="H7" s="7">
        <v>36.32</v>
      </c>
      <c r="I7" s="6">
        <v>392</v>
      </c>
      <c r="J7" s="6">
        <v>7902</v>
      </c>
      <c r="K7" s="21">
        <v>1.73</v>
      </c>
    </row>
    <row r="8" spans="1:11" ht="16.5" customHeight="1">
      <c r="A8" s="533"/>
      <c r="B8" s="8" t="s">
        <v>243</v>
      </c>
      <c r="C8" s="6" t="s">
        <v>34</v>
      </c>
      <c r="D8" s="6" t="s">
        <v>34</v>
      </c>
      <c r="E8" s="7" t="s">
        <v>34</v>
      </c>
      <c r="F8" s="6" t="s">
        <v>34</v>
      </c>
      <c r="G8" s="6" t="s">
        <v>34</v>
      </c>
      <c r="H8" s="7" t="s">
        <v>34</v>
      </c>
      <c r="I8" s="6">
        <v>8</v>
      </c>
      <c r="J8" s="6">
        <v>57</v>
      </c>
      <c r="K8" s="21">
        <v>-34.48</v>
      </c>
    </row>
    <row r="9" spans="1:11" ht="16.5" customHeight="1">
      <c r="A9" s="533"/>
      <c r="B9" s="8" t="s">
        <v>244</v>
      </c>
      <c r="C9" s="6"/>
      <c r="D9" s="6"/>
      <c r="E9" s="7"/>
      <c r="F9" s="6"/>
      <c r="G9" s="6"/>
      <c r="H9" s="7"/>
      <c r="I9" s="6"/>
      <c r="J9" s="6"/>
      <c r="K9" s="21"/>
    </row>
    <row r="10" spans="1:11" ht="16.5" customHeight="1">
      <c r="A10" s="533"/>
      <c r="B10" s="8" t="s">
        <v>245</v>
      </c>
      <c r="C10" s="6"/>
      <c r="D10" s="6"/>
      <c r="E10" s="7"/>
      <c r="F10" s="6"/>
      <c r="G10" s="6"/>
      <c r="H10" s="7"/>
      <c r="I10" s="6"/>
      <c r="J10" s="6"/>
      <c r="K10" s="21"/>
    </row>
    <row r="11" spans="1:11" ht="16.5" customHeight="1">
      <c r="A11" s="533"/>
      <c r="B11" s="8" t="s">
        <v>246</v>
      </c>
      <c r="C11" s="6"/>
      <c r="D11" s="6"/>
      <c r="E11" s="7"/>
      <c r="F11" s="6"/>
      <c r="G11" s="6"/>
      <c r="H11" s="7"/>
      <c r="I11" s="6"/>
      <c r="J11" s="6"/>
      <c r="K11" s="21"/>
    </row>
    <row r="12" spans="1:11" ht="16.5" customHeight="1">
      <c r="A12" s="533"/>
      <c r="B12" s="8" t="s">
        <v>247</v>
      </c>
      <c r="C12" s="6" t="s">
        <v>34</v>
      </c>
      <c r="D12" s="6" t="s">
        <v>34</v>
      </c>
      <c r="E12" s="7">
        <v>-100</v>
      </c>
      <c r="F12" s="6" t="s">
        <v>34</v>
      </c>
      <c r="G12" s="6" t="s">
        <v>34</v>
      </c>
      <c r="H12" s="7">
        <v>-100</v>
      </c>
      <c r="I12" s="6"/>
      <c r="J12" s="6">
        <v>145</v>
      </c>
      <c r="K12" s="21" t="s">
        <v>34</v>
      </c>
    </row>
    <row r="13" spans="1:11" ht="16.5" customHeight="1">
      <c r="A13" s="533"/>
      <c r="B13" s="8" t="s">
        <v>248</v>
      </c>
      <c r="C13" s="6"/>
      <c r="D13" s="6"/>
      <c r="E13" s="7"/>
      <c r="F13" s="6"/>
      <c r="G13" s="6"/>
      <c r="H13" s="7"/>
      <c r="I13" s="6"/>
      <c r="J13" s="6"/>
      <c r="K13" s="21"/>
    </row>
    <row r="14" spans="1:11" ht="16.5" customHeight="1">
      <c r="A14" s="533"/>
      <c r="B14" s="8" t="s">
        <v>249</v>
      </c>
      <c r="C14" s="6" t="s">
        <v>34</v>
      </c>
      <c r="D14" s="6" t="s">
        <v>34</v>
      </c>
      <c r="E14" s="7" t="s">
        <v>34</v>
      </c>
      <c r="F14" s="6" t="s">
        <v>34</v>
      </c>
      <c r="G14" s="6" t="s">
        <v>34</v>
      </c>
      <c r="H14" s="7" t="s">
        <v>34</v>
      </c>
      <c r="I14" s="6"/>
      <c r="J14" s="6">
        <v>206</v>
      </c>
      <c r="K14" s="21" t="s">
        <v>34</v>
      </c>
    </row>
    <row r="15" spans="1:11" ht="16.5" customHeight="1">
      <c r="A15" s="533"/>
      <c r="B15" s="8" t="s">
        <v>250</v>
      </c>
      <c r="C15" s="6" t="s">
        <v>34</v>
      </c>
      <c r="D15" s="6" t="s">
        <v>34</v>
      </c>
      <c r="E15" s="7">
        <v>-100</v>
      </c>
      <c r="F15" s="6" t="s">
        <v>34</v>
      </c>
      <c r="G15" s="6" t="s">
        <v>34</v>
      </c>
      <c r="H15" s="7">
        <v>-100</v>
      </c>
      <c r="I15" s="6"/>
      <c r="J15" s="6">
        <v>36</v>
      </c>
      <c r="K15" s="21">
        <v>-26.53</v>
      </c>
    </row>
    <row r="16" spans="1:11" ht="16.5" customHeight="1">
      <c r="A16" s="534"/>
      <c r="B16" s="9" t="s">
        <v>251</v>
      </c>
      <c r="C16" s="10" t="s">
        <v>34</v>
      </c>
      <c r="D16" s="10">
        <v>3</v>
      </c>
      <c r="E16" s="10" t="s">
        <v>34</v>
      </c>
      <c r="F16" s="10" t="s">
        <v>34</v>
      </c>
      <c r="G16" s="10">
        <v>602</v>
      </c>
      <c r="H16" s="10" t="s">
        <v>34</v>
      </c>
      <c r="I16" s="10"/>
      <c r="J16" s="10">
        <v>595</v>
      </c>
      <c r="K16" s="22" t="s">
        <v>34</v>
      </c>
    </row>
    <row r="17" spans="1:11" ht="16.5" customHeight="1">
      <c r="A17" s="535" t="s">
        <v>252</v>
      </c>
      <c r="B17" s="4" t="s">
        <v>233</v>
      </c>
      <c r="C17" s="11">
        <v>24</v>
      </c>
      <c r="D17" s="11">
        <v>114</v>
      </c>
      <c r="E17" s="12">
        <v>225.71</v>
      </c>
      <c r="F17" s="11">
        <v>8571</v>
      </c>
      <c r="G17" s="11">
        <v>29966</v>
      </c>
      <c r="H17" s="12">
        <v>27.35</v>
      </c>
      <c r="I17" s="11">
        <v>400</v>
      </c>
      <c r="J17" s="11">
        <v>8941</v>
      </c>
      <c r="K17" s="23">
        <v>10.67</v>
      </c>
    </row>
    <row r="18" spans="1:11" ht="16.5" customHeight="1">
      <c r="A18" s="533"/>
      <c r="B18" s="13" t="s">
        <v>253</v>
      </c>
      <c r="C18" s="14">
        <v>8</v>
      </c>
      <c r="D18" s="14">
        <v>15</v>
      </c>
      <c r="E18" s="15">
        <v>114.29</v>
      </c>
      <c r="F18" s="14">
        <v>3025</v>
      </c>
      <c r="G18" s="14">
        <v>8783</v>
      </c>
      <c r="H18" s="15">
        <v>18.02</v>
      </c>
      <c r="I18" s="14">
        <v>138</v>
      </c>
      <c r="J18" s="14">
        <v>929</v>
      </c>
      <c r="K18" s="24">
        <v>116.55</v>
      </c>
    </row>
    <row r="19" spans="1:11" ht="16.5" customHeight="1">
      <c r="A19" s="533"/>
      <c r="B19" s="13" t="s">
        <v>254</v>
      </c>
      <c r="C19" s="14">
        <v>1</v>
      </c>
      <c r="D19" s="14">
        <v>1</v>
      </c>
      <c r="E19" s="15" t="s">
        <v>34</v>
      </c>
      <c r="F19" s="14">
        <v>162</v>
      </c>
      <c r="G19" s="14">
        <v>162</v>
      </c>
      <c r="H19" s="15" t="s">
        <v>34</v>
      </c>
      <c r="I19" s="14" t="s">
        <v>34</v>
      </c>
      <c r="J19" s="14" t="s">
        <v>34</v>
      </c>
      <c r="K19" s="24" t="s">
        <v>34</v>
      </c>
    </row>
    <row r="20" spans="1:11" ht="16.5" customHeight="1">
      <c r="A20" s="533"/>
      <c r="B20" s="13" t="s">
        <v>255</v>
      </c>
      <c r="C20" s="14">
        <v>12</v>
      </c>
      <c r="D20" s="14">
        <v>25</v>
      </c>
      <c r="E20" s="15">
        <v>47.06</v>
      </c>
      <c r="F20" s="14">
        <v>1528</v>
      </c>
      <c r="G20" s="14">
        <v>9772</v>
      </c>
      <c r="H20" s="15">
        <v>-30.63</v>
      </c>
      <c r="I20" s="14">
        <v>81</v>
      </c>
      <c r="J20" s="14">
        <v>2327</v>
      </c>
      <c r="K20" s="24">
        <v>-45.47</v>
      </c>
    </row>
    <row r="21" spans="1:11" ht="16.5" customHeight="1">
      <c r="A21" s="533"/>
      <c r="B21" s="13" t="s">
        <v>256</v>
      </c>
      <c r="C21" s="14" t="s">
        <v>34</v>
      </c>
      <c r="D21" s="14" t="s">
        <v>34</v>
      </c>
      <c r="E21" s="15" t="s">
        <v>34</v>
      </c>
      <c r="F21" s="14" t="s">
        <v>34</v>
      </c>
      <c r="G21" s="14">
        <v>-789</v>
      </c>
      <c r="H21" s="15">
        <v>-502.29</v>
      </c>
      <c r="I21" s="14" t="s">
        <v>34</v>
      </c>
      <c r="J21" s="14" t="s">
        <v>34</v>
      </c>
      <c r="K21" s="24" t="s">
        <v>34</v>
      </c>
    </row>
    <row r="22" spans="1:11" ht="16.5" customHeight="1">
      <c r="A22" s="533"/>
      <c r="B22" s="13" t="s">
        <v>257</v>
      </c>
      <c r="C22" s="14" t="s">
        <v>34</v>
      </c>
      <c r="D22" s="14">
        <v>1</v>
      </c>
      <c r="E22" s="15" t="s">
        <v>34</v>
      </c>
      <c r="F22" s="14" t="s">
        <v>34</v>
      </c>
      <c r="G22" s="14">
        <v>876</v>
      </c>
      <c r="H22" s="15">
        <v>36.02</v>
      </c>
      <c r="I22" s="14" t="s">
        <v>34</v>
      </c>
      <c r="J22" s="14" t="s">
        <v>34</v>
      </c>
      <c r="K22" s="24">
        <v>-100</v>
      </c>
    </row>
    <row r="23" spans="1:11" ht="16.5" customHeight="1">
      <c r="A23" s="533"/>
      <c r="B23" s="13" t="s">
        <v>258</v>
      </c>
      <c r="C23" s="14"/>
      <c r="D23" s="14"/>
      <c r="E23" s="15"/>
      <c r="F23" s="14"/>
      <c r="G23" s="14"/>
      <c r="H23" s="15"/>
      <c r="I23" s="14"/>
      <c r="J23" s="14"/>
      <c r="K23" s="24"/>
    </row>
    <row r="24" spans="1:11" ht="16.5" customHeight="1">
      <c r="A24" s="533"/>
      <c r="B24" s="16" t="s">
        <v>259</v>
      </c>
      <c r="C24" s="14">
        <v>1</v>
      </c>
      <c r="D24" s="14">
        <v>64</v>
      </c>
      <c r="E24" s="15">
        <v>1500</v>
      </c>
      <c r="F24" s="14">
        <v>65</v>
      </c>
      <c r="G24" s="14">
        <v>6416</v>
      </c>
      <c r="H24" s="15">
        <v>680.54</v>
      </c>
      <c r="I24" s="14">
        <v>181</v>
      </c>
      <c r="J24" s="14">
        <v>4279</v>
      </c>
      <c r="K24" s="24">
        <v>62.14</v>
      </c>
    </row>
    <row r="25" spans="1:11" ht="16.5" customHeight="1">
      <c r="A25" s="533"/>
      <c r="B25" s="16" t="s">
        <v>260</v>
      </c>
      <c r="C25" s="14" t="s">
        <v>34</v>
      </c>
      <c r="D25" s="14">
        <v>1</v>
      </c>
      <c r="E25" s="15" t="s">
        <v>34</v>
      </c>
      <c r="F25" s="14" t="s">
        <v>34</v>
      </c>
      <c r="G25" s="14">
        <v>50</v>
      </c>
      <c r="H25" s="15" t="s">
        <v>34</v>
      </c>
      <c r="I25" s="14"/>
      <c r="J25" s="14">
        <v>40</v>
      </c>
      <c r="K25" s="24" t="s">
        <v>34</v>
      </c>
    </row>
    <row r="26" spans="1:11" ht="16.5" customHeight="1">
      <c r="A26" s="533"/>
      <c r="B26" s="16" t="s">
        <v>261</v>
      </c>
      <c r="C26" s="14">
        <v>1</v>
      </c>
      <c r="D26" s="14">
        <v>4</v>
      </c>
      <c r="E26" s="15">
        <v>100</v>
      </c>
      <c r="F26" s="14">
        <v>4</v>
      </c>
      <c r="G26" s="14">
        <v>176</v>
      </c>
      <c r="H26" s="15">
        <v>-48.54</v>
      </c>
      <c r="I26" s="14"/>
      <c r="J26" s="14">
        <v>753</v>
      </c>
      <c r="K26" s="24">
        <v>87.78</v>
      </c>
    </row>
    <row r="27" spans="1:11" ht="16.5" customHeight="1">
      <c r="A27" s="536"/>
      <c r="B27" s="17" t="s">
        <v>251</v>
      </c>
      <c r="C27" s="18">
        <v>1</v>
      </c>
      <c r="D27" s="18">
        <v>3</v>
      </c>
      <c r="E27" s="19" t="s">
        <v>34</v>
      </c>
      <c r="F27" s="18">
        <v>3787</v>
      </c>
      <c r="G27" s="18">
        <v>4520</v>
      </c>
      <c r="H27" s="19" t="s">
        <v>34</v>
      </c>
      <c r="I27" s="18"/>
      <c r="J27" s="18">
        <v>613</v>
      </c>
      <c r="K27" s="25" t="s">
        <v>34</v>
      </c>
    </row>
  </sheetData>
  <sheetProtection/>
  <mergeCells count="9">
    <mergeCell ref="A6:A16"/>
    <mergeCell ref="A17:A27"/>
    <mergeCell ref="A4:B5"/>
    <mergeCell ref="A1:K1"/>
    <mergeCell ref="E3:G3"/>
    <mergeCell ref="J3:K3"/>
    <mergeCell ref="C4:E4"/>
    <mergeCell ref="F4:H4"/>
    <mergeCell ref="I4:K4"/>
  </mergeCells>
  <printOptions/>
  <pageMargins left="1.488888888888889" right="0.75" top="0.6888888888888889" bottom="0.6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2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2" width="6.00390625" style="0" customWidth="1"/>
    <col min="3" max="4" width="8.50390625" style="0" customWidth="1"/>
    <col min="5" max="5" width="9.125" style="0" customWidth="1"/>
    <col min="6" max="6" width="8.00390625" style="0" customWidth="1"/>
    <col min="7" max="7" width="9.50390625" style="0" customWidth="1"/>
    <col min="8" max="8" width="9.25390625" style="0" customWidth="1"/>
    <col min="9" max="9" width="8.25390625" style="0" customWidth="1"/>
    <col min="10" max="10" width="8.75390625" style="0" customWidth="1"/>
    <col min="11" max="11" width="9.50390625" style="0" customWidth="1"/>
    <col min="12" max="12" width="7.875" style="0" customWidth="1"/>
    <col min="13" max="13" width="8.625" style="0" customWidth="1"/>
    <col min="14" max="14" width="9.75390625" style="0" customWidth="1"/>
  </cols>
  <sheetData>
    <row r="1" spans="1:14" ht="26.25" customHeight="1">
      <c r="A1" s="428" t="s">
        <v>35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s="118" customFormat="1" ht="21" customHeight="1">
      <c r="A2" s="291" t="s">
        <v>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 t="s">
        <v>37</v>
      </c>
      <c r="N2" s="292"/>
    </row>
    <row r="3" spans="1:14" ht="15.75" customHeight="1">
      <c r="A3" s="293"/>
      <c r="B3" s="440" t="s">
        <v>38</v>
      </c>
      <c r="C3" s="430" t="s">
        <v>39</v>
      </c>
      <c r="D3" s="431"/>
      <c r="E3" s="431"/>
      <c r="F3" s="431"/>
      <c r="G3" s="431"/>
      <c r="H3" s="431"/>
      <c r="I3" s="432" t="s">
        <v>40</v>
      </c>
      <c r="J3" s="433"/>
      <c r="K3" s="433"/>
      <c r="L3" s="433"/>
      <c r="M3" s="433"/>
      <c r="N3" s="434"/>
    </row>
    <row r="4" spans="1:14" ht="15.75" customHeight="1">
      <c r="A4" s="294" t="s">
        <v>41</v>
      </c>
      <c r="B4" s="441"/>
      <c r="C4" s="435" t="s">
        <v>42</v>
      </c>
      <c r="D4" s="436"/>
      <c r="E4" s="437" t="s">
        <v>43</v>
      </c>
      <c r="F4" s="436"/>
      <c r="G4" s="437" t="s">
        <v>44</v>
      </c>
      <c r="H4" s="438"/>
      <c r="I4" s="435" t="s">
        <v>42</v>
      </c>
      <c r="J4" s="436"/>
      <c r="K4" s="437" t="s">
        <v>43</v>
      </c>
      <c r="L4" s="436"/>
      <c r="M4" s="437" t="s">
        <v>44</v>
      </c>
      <c r="N4" s="439"/>
    </row>
    <row r="5" spans="1:14" ht="15.75" customHeight="1">
      <c r="A5" s="295"/>
      <c r="B5" s="441"/>
      <c r="C5" s="296" t="s">
        <v>45</v>
      </c>
      <c r="D5" s="297" t="s">
        <v>46</v>
      </c>
      <c r="E5" s="297" t="s">
        <v>45</v>
      </c>
      <c r="F5" s="297" t="s">
        <v>46</v>
      </c>
      <c r="G5" s="298" t="s">
        <v>45</v>
      </c>
      <c r="H5" s="299" t="s">
        <v>46</v>
      </c>
      <c r="I5" s="351" t="s">
        <v>45</v>
      </c>
      <c r="J5" s="352" t="s">
        <v>47</v>
      </c>
      <c r="K5" s="352" t="s">
        <v>45</v>
      </c>
      <c r="L5" s="352" t="s">
        <v>47</v>
      </c>
      <c r="M5" s="298" t="s">
        <v>45</v>
      </c>
      <c r="N5" s="353" t="s">
        <v>46</v>
      </c>
    </row>
    <row r="6" spans="1:14" ht="15.75" customHeight="1">
      <c r="A6" s="293"/>
      <c r="B6" s="300" t="s">
        <v>48</v>
      </c>
      <c r="C6" s="301">
        <v>13550</v>
      </c>
      <c r="D6" s="302">
        <v>3.3</v>
      </c>
      <c r="E6" s="303" t="s">
        <v>49</v>
      </c>
      <c r="F6" s="302">
        <v>1.7</v>
      </c>
      <c r="G6" s="304">
        <v>2586</v>
      </c>
      <c r="H6" s="305">
        <v>10.7</v>
      </c>
      <c r="I6" s="354">
        <v>13550</v>
      </c>
      <c r="J6" s="302">
        <v>3.3</v>
      </c>
      <c r="K6" s="303" t="s">
        <v>49</v>
      </c>
      <c r="L6" s="302">
        <v>1.7</v>
      </c>
      <c r="M6" s="304">
        <v>2586</v>
      </c>
      <c r="N6" s="305">
        <v>10.7</v>
      </c>
    </row>
    <row r="7" spans="1:14" ht="15.75" customHeight="1">
      <c r="A7" s="306"/>
      <c r="B7" s="307" t="s">
        <v>50</v>
      </c>
      <c r="C7" s="308">
        <v>6532</v>
      </c>
      <c r="D7" s="309">
        <v>-10.4</v>
      </c>
      <c r="E7" s="308">
        <v>4347</v>
      </c>
      <c r="F7" s="309">
        <v>-19.3</v>
      </c>
      <c r="G7" s="310">
        <v>2185</v>
      </c>
      <c r="H7" s="311">
        <v>14.9</v>
      </c>
      <c r="I7" s="355">
        <v>20083</v>
      </c>
      <c r="J7" s="309">
        <v>-1.6</v>
      </c>
      <c r="K7" s="308">
        <v>15312</v>
      </c>
      <c r="L7" s="309">
        <v>-5.3</v>
      </c>
      <c r="M7" s="310">
        <v>4771</v>
      </c>
      <c r="N7" s="311">
        <v>12.5</v>
      </c>
    </row>
    <row r="8" spans="1:14" ht="15.75" customHeight="1">
      <c r="A8" s="306"/>
      <c r="B8" s="307" t="s">
        <v>51</v>
      </c>
      <c r="C8" s="312">
        <v>10257</v>
      </c>
      <c r="D8" s="313">
        <v>15.2</v>
      </c>
      <c r="E8" s="312">
        <v>7441</v>
      </c>
      <c r="F8" s="313">
        <v>20.2</v>
      </c>
      <c r="G8" s="310">
        <v>2816</v>
      </c>
      <c r="H8" s="314">
        <v>4</v>
      </c>
      <c r="I8" s="356">
        <v>30340</v>
      </c>
      <c r="J8" s="313">
        <v>3.5</v>
      </c>
      <c r="K8" s="356">
        <v>22753</v>
      </c>
      <c r="L8" s="313">
        <v>1.8</v>
      </c>
      <c r="M8" s="310">
        <v>7586</v>
      </c>
      <c r="N8" s="314">
        <v>9.2</v>
      </c>
    </row>
    <row r="9" spans="1:14" s="118" customFormat="1" ht="15.75" customHeight="1">
      <c r="A9" s="315" t="s">
        <v>52</v>
      </c>
      <c r="B9" s="316" t="s">
        <v>53</v>
      </c>
      <c r="C9" s="317">
        <v>13989</v>
      </c>
      <c r="D9" s="313">
        <v>32</v>
      </c>
      <c r="E9" s="317">
        <v>11116</v>
      </c>
      <c r="F9" s="313">
        <v>42.8</v>
      </c>
      <c r="G9" s="310">
        <v>2872</v>
      </c>
      <c r="H9" s="314">
        <v>2.2</v>
      </c>
      <c r="I9" s="357">
        <v>44336</v>
      </c>
      <c r="J9" s="313">
        <v>11.1</v>
      </c>
      <c r="K9" s="317">
        <v>33878</v>
      </c>
      <c r="L9" s="313">
        <v>12.4</v>
      </c>
      <c r="M9" s="310">
        <v>10458</v>
      </c>
      <c r="N9" s="314">
        <v>7.2</v>
      </c>
    </row>
    <row r="10" spans="1:14" ht="15.75" customHeight="1">
      <c r="A10" s="306"/>
      <c r="B10" s="307" t="s">
        <v>54</v>
      </c>
      <c r="C10" s="401">
        <v>17716</v>
      </c>
      <c r="D10" s="313">
        <v>56.6</v>
      </c>
      <c r="E10" s="319">
        <v>15005</v>
      </c>
      <c r="F10" s="313">
        <v>70.2</v>
      </c>
      <c r="G10" s="320" t="s">
        <v>55</v>
      </c>
      <c r="H10" s="314">
        <v>8.7</v>
      </c>
      <c r="I10" s="358">
        <v>62052</v>
      </c>
      <c r="J10" s="313">
        <v>21.2</v>
      </c>
      <c r="K10" s="319">
        <v>48883</v>
      </c>
      <c r="L10" s="313">
        <v>25.5</v>
      </c>
      <c r="M10" s="320" t="s">
        <v>56</v>
      </c>
      <c r="N10" s="314">
        <v>7.7</v>
      </c>
    </row>
    <row r="11" spans="1:14" ht="15.75" customHeight="1">
      <c r="A11" s="306"/>
      <c r="B11" s="307" t="s">
        <v>57</v>
      </c>
      <c r="C11" s="317">
        <v>13161</v>
      </c>
      <c r="D11" s="313">
        <v>10.7</v>
      </c>
      <c r="E11" s="317">
        <v>10756</v>
      </c>
      <c r="F11" s="313">
        <v>16.7</v>
      </c>
      <c r="G11" s="317">
        <v>2405</v>
      </c>
      <c r="H11" s="314">
        <v>-10</v>
      </c>
      <c r="I11" s="357">
        <v>75213</v>
      </c>
      <c r="J11" s="313">
        <v>19.2</v>
      </c>
      <c r="K11" s="317">
        <v>59639</v>
      </c>
      <c r="L11" s="313">
        <v>23.8</v>
      </c>
      <c r="M11" s="317">
        <v>15572</v>
      </c>
      <c r="N11" s="314">
        <v>4.3</v>
      </c>
    </row>
    <row r="12" spans="1:14" ht="15.75" customHeight="1">
      <c r="A12" s="306"/>
      <c r="B12" s="307" t="s">
        <v>58</v>
      </c>
      <c r="C12" s="400">
        <v>20801</v>
      </c>
      <c r="D12" s="313">
        <v>34.3</v>
      </c>
      <c r="E12" s="317">
        <v>17596</v>
      </c>
      <c r="F12" s="313">
        <v>48.9</v>
      </c>
      <c r="G12" s="317">
        <v>3204</v>
      </c>
      <c r="H12" s="314">
        <v>-3</v>
      </c>
      <c r="I12" s="357">
        <v>96014</v>
      </c>
      <c r="J12" s="313">
        <v>22.2</v>
      </c>
      <c r="K12" s="317">
        <v>77235</v>
      </c>
      <c r="L12" s="313">
        <v>28.7</v>
      </c>
      <c r="M12" s="317">
        <v>18775</v>
      </c>
      <c r="N12" s="314">
        <v>3</v>
      </c>
    </row>
    <row r="13" spans="1:14" s="118" customFormat="1" ht="15.75" customHeight="1">
      <c r="A13" s="315" t="s">
        <v>59</v>
      </c>
      <c r="B13" s="316" t="s">
        <v>60</v>
      </c>
      <c r="C13" s="317">
        <v>18968</v>
      </c>
      <c r="D13" s="313">
        <v>34.3</v>
      </c>
      <c r="E13" s="317">
        <v>15763</v>
      </c>
      <c r="F13" s="313">
        <v>45</v>
      </c>
      <c r="G13" s="317">
        <v>3205</v>
      </c>
      <c r="H13" s="314">
        <v>-1.4</v>
      </c>
      <c r="I13" s="357">
        <v>114982</v>
      </c>
      <c r="J13" s="313">
        <v>24</v>
      </c>
      <c r="K13" s="317">
        <v>92998</v>
      </c>
      <c r="L13" s="313">
        <v>31.2</v>
      </c>
      <c r="M13" s="317">
        <v>21980</v>
      </c>
      <c r="N13" s="314">
        <v>2.5</v>
      </c>
    </row>
    <row r="14" spans="1:14" ht="15.75" customHeight="1">
      <c r="A14" s="306"/>
      <c r="B14" s="307" t="s">
        <v>61</v>
      </c>
      <c r="C14" s="317"/>
      <c r="D14" s="313"/>
      <c r="E14" s="317"/>
      <c r="F14" s="313"/>
      <c r="G14" s="317"/>
      <c r="H14" s="314"/>
      <c r="I14" s="357"/>
      <c r="J14" s="313"/>
      <c r="K14" s="317"/>
      <c r="L14" s="313"/>
      <c r="M14" s="317"/>
      <c r="N14" s="314"/>
    </row>
    <row r="15" spans="1:14" ht="15.75" customHeight="1">
      <c r="A15" s="306"/>
      <c r="B15" s="307" t="s">
        <v>62</v>
      </c>
      <c r="C15" s="310"/>
      <c r="D15" s="313"/>
      <c r="E15" s="310"/>
      <c r="F15" s="313"/>
      <c r="G15" s="310"/>
      <c r="H15" s="314"/>
      <c r="I15" s="359"/>
      <c r="J15" s="313"/>
      <c r="K15" s="310"/>
      <c r="L15" s="313"/>
      <c r="M15" s="310"/>
      <c r="N15" s="314"/>
    </row>
    <row r="16" spans="1:14" ht="15.75" customHeight="1">
      <c r="A16" s="306"/>
      <c r="B16" s="307" t="s">
        <v>63</v>
      </c>
      <c r="C16" s="310"/>
      <c r="D16" s="313"/>
      <c r="E16" s="310"/>
      <c r="F16" s="313"/>
      <c r="G16" s="310"/>
      <c r="H16" s="314"/>
      <c r="I16" s="359"/>
      <c r="J16" s="313"/>
      <c r="K16" s="310"/>
      <c r="L16" s="313"/>
      <c r="M16" s="310"/>
      <c r="N16" s="314"/>
    </row>
    <row r="17" spans="1:236" s="289" customFormat="1" ht="15.75" customHeight="1">
      <c r="A17" s="306"/>
      <c r="B17" s="321" t="s">
        <v>64</v>
      </c>
      <c r="C17" s="322"/>
      <c r="D17" s="323"/>
      <c r="E17" s="322"/>
      <c r="F17" s="323"/>
      <c r="G17" s="322"/>
      <c r="H17" s="324"/>
      <c r="I17" s="360"/>
      <c r="J17" s="323"/>
      <c r="K17" s="322"/>
      <c r="L17" s="323"/>
      <c r="M17" s="322"/>
      <c r="N17" s="324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</row>
    <row r="18" spans="1:236" s="290" customFormat="1" ht="15.75" customHeight="1">
      <c r="A18" s="293"/>
      <c r="B18" s="325" t="s">
        <v>48</v>
      </c>
      <c r="C18" s="326">
        <v>2533</v>
      </c>
      <c r="D18" s="327">
        <v>5.5</v>
      </c>
      <c r="E18" s="326">
        <v>1458</v>
      </c>
      <c r="F18" s="327">
        <v>-11.5</v>
      </c>
      <c r="G18" s="328">
        <v>1075</v>
      </c>
      <c r="H18" s="329">
        <v>42.6</v>
      </c>
      <c r="I18" s="361">
        <v>2533</v>
      </c>
      <c r="J18" s="327">
        <v>5.5</v>
      </c>
      <c r="K18" s="326">
        <v>1458</v>
      </c>
      <c r="L18" s="327">
        <v>-11.5</v>
      </c>
      <c r="M18" s="326">
        <v>1075</v>
      </c>
      <c r="N18" s="329">
        <v>42.6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</row>
    <row r="19" spans="1:236" s="290" customFormat="1" ht="15.75" customHeight="1">
      <c r="A19" s="306"/>
      <c r="B19" s="330" t="s">
        <v>50</v>
      </c>
      <c r="C19" s="308">
        <v>1380</v>
      </c>
      <c r="D19" s="309">
        <v>38</v>
      </c>
      <c r="E19" s="308">
        <v>467</v>
      </c>
      <c r="F19" s="309">
        <v>-0.8</v>
      </c>
      <c r="G19" s="331">
        <v>912</v>
      </c>
      <c r="H19" s="311">
        <v>72.6</v>
      </c>
      <c r="I19" s="355">
        <v>3912</v>
      </c>
      <c r="J19" s="309">
        <v>15.1</v>
      </c>
      <c r="K19" s="310">
        <v>1925</v>
      </c>
      <c r="L19" s="309">
        <v>-9.1</v>
      </c>
      <c r="M19" s="310">
        <v>1988</v>
      </c>
      <c r="N19" s="311">
        <v>54.9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</row>
    <row r="20" spans="1:14" ht="15.75" customHeight="1">
      <c r="A20" s="306"/>
      <c r="B20" s="332" t="s">
        <v>51</v>
      </c>
      <c r="C20" s="333">
        <v>2233</v>
      </c>
      <c r="D20" s="313">
        <v>4.4</v>
      </c>
      <c r="E20" s="333">
        <v>1245</v>
      </c>
      <c r="F20" s="313">
        <v>62.1</v>
      </c>
      <c r="G20" s="334">
        <v>988</v>
      </c>
      <c r="H20" s="314">
        <v>-27.5</v>
      </c>
      <c r="I20" s="362">
        <v>6145</v>
      </c>
      <c r="J20" s="313">
        <v>10.8</v>
      </c>
      <c r="K20" s="362">
        <v>3170</v>
      </c>
      <c r="L20" s="313">
        <v>9.7</v>
      </c>
      <c r="M20" s="334">
        <v>2976</v>
      </c>
      <c r="N20" s="314">
        <v>12.4</v>
      </c>
    </row>
    <row r="21" spans="1:14" s="118" customFormat="1" ht="15.75" customHeight="1">
      <c r="A21" s="315" t="s">
        <v>65</v>
      </c>
      <c r="B21" s="335" t="s">
        <v>53</v>
      </c>
      <c r="C21" s="336">
        <v>2071</v>
      </c>
      <c r="D21" s="313">
        <v>61.6</v>
      </c>
      <c r="E21" s="336">
        <v>1080</v>
      </c>
      <c r="F21" s="313">
        <v>114.4</v>
      </c>
      <c r="G21" s="310">
        <v>991</v>
      </c>
      <c r="H21" s="314">
        <v>27.4</v>
      </c>
      <c r="I21" s="357">
        <v>8216</v>
      </c>
      <c r="J21" s="313">
        <v>20.4</v>
      </c>
      <c r="K21" s="317">
        <v>4249</v>
      </c>
      <c r="L21" s="313">
        <v>25.2</v>
      </c>
      <c r="M21" s="310">
        <v>3967</v>
      </c>
      <c r="N21" s="314">
        <v>15.8</v>
      </c>
    </row>
    <row r="22" spans="1:14" ht="15.75" customHeight="1">
      <c r="A22" s="306"/>
      <c r="B22" s="332" t="s">
        <v>54</v>
      </c>
      <c r="C22" s="318">
        <v>2333</v>
      </c>
      <c r="D22" s="313">
        <v>13.4</v>
      </c>
      <c r="E22" s="319">
        <v>1284</v>
      </c>
      <c r="F22" s="313">
        <v>23.3</v>
      </c>
      <c r="G22" s="319">
        <v>1049</v>
      </c>
      <c r="H22" s="314">
        <v>5.9</v>
      </c>
      <c r="I22" s="363">
        <v>10552</v>
      </c>
      <c r="J22" s="313">
        <v>18.8</v>
      </c>
      <c r="K22" s="319">
        <v>5537</v>
      </c>
      <c r="L22" s="313">
        <v>24.8</v>
      </c>
      <c r="M22" s="319">
        <v>5016</v>
      </c>
      <c r="N22" s="314">
        <v>13.6</v>
      </c>
    </row>
    <row r="23" spans="1:14" ht="15.75" customHeight="1">
      <c r="A23" s="306"/>
      <c r="B23" s="330" t="s">
        <v>57</v>
      </c>
      <c r="C23" s="336">
        <v>2227</v>
      </c>
      <c r="D23" s="313">
        <v>41.4</v>
      </c>
      <c r="E23" s="336">
        <v>1280</v>
      </c>
      <c r="F23" s="313">
        <v>104</v>
      </c>
      <c r="G23" s="310">
        <v>947</v>
      </c>
      <c r="H23" s="314">
        <v>0.3</v>
      </c>
      <c r="I23" s="357">
        <v>12779</v>
      </c>
      <c r="J23" s="313">
        <v>22.4</v>
      </c>
      <c r="K23" s="317">
        <v>6817</v>
      </c>
      <c r="L23" s="313">
        <v>35.1</v>
      </c>
      <c r="M23" s="310">
        <v>5962</v>
      </c>
      <c r="N23" s="314">
        <v>11.3</v>
      </c>
    </row>
    <row r="24" spans="1:14" ht="15.75" customHeight="1">
      <c r="A24" s="306"/>
      <c r="B24" s="332" t="s">
        <v>58</v>
      </c>
      <c r="C24" s="337">
        <v>3825</v>
      </c>
      <c r="D24" s="313">
        <v>131</v>
      </c>
      <c r="E24" s="336">
        <v>2884</v>
      </c>
      <c r="F24" s="313">
        <v>405.6</v>
      </c>
      <c r="G24" s="317">
        <v>940</v>
      </c>
      <c r="H24" s="314">
        <v>-13.4</v>
      </c>
      <c r="I24" s="357">
        <v>16521</v>
      </c>
      <c r="J24" s="313">
        <v>36.5</v>
      </c>
      <c r="K24" s="317">
        <v>9619</v>
      </c>
      <c r="L24" s="313">
        <v>71.2</v>
      </c>
      <c r="M24" s="317">
        <v>6903</v>
      </c>
      <c r="N24" s="314">
        <v>7.1</v>
      </c>
    </row>
    <row r="25" spans="1:14" s="118" customFormat="1" ht="15.75" customHeight="1">
      <c r="A25" s="315" t="s">
        <v>59</v>
      </c>
      <c r="B25" s="335" t="s">
        <v>60</v>
      </c>
      <c r="C25" s="336">
        <v>2596</v>
      </c>
      <c r="D25" s="313">
        <v>87.8</v>
      </c>
      <c r="E25" s="336">
        <v>1678</v>
      </c>
      <c r="F25" s="313">
        <v>252.5</v>
      </c>
      <c r="G25" s="317">
        <v>918</v>
      </c>
      <c r="H25" s="314">
        <v>1.5</v>
      </c>
      <c r="I25" s="357">
        <v>19118</v>
      </c>
      <c r="J25" s="313">
        <v>41.8</v>
      </c>
      <c r="K25" s="317">
        <v>11297</v>
      </c>
      <c r="L25" s="313">
        <v>85.3</v>
      </c>
      <c r="M25" s="317">
        <v>7820</v>
      </c>
      <c r="N25" s="314">
        <v>6.5</v>
      </c>
    </row>
    <row r="26" spans="1:14" ht="15.75" customHeight="1">
      <c r="A26" s="306"/>
      <c r="B26" s="332" t="s">
        <v>61</v>
      </c>
      <c r="C26" s="336"/>
      <c r="D26" s="313"/>
      <c r="E26" s="336"/>
      <c r="F26" s="313"/>
      <c r="G26" s="317"/>
      <c r="H26" s="314"/>
      <c r="I26" s="357"/>
      <c r="J26" s="313"/>
      <c r="K26" s="317"/>
      <c r="L26" s="313"/>
      <c r="M26" s="317"/>
      <c r="N26" s="314"/>
    </row>
    <row r="27" spans="1:14" ht="15.75" customHeight="1">
      <c r="A27" s="306"/>
      <c r="B27" s="330" t="s">
        <v>62</v>
      </c>
      <c r="C27" s="336"/>
      <c r="D27" s="313"/>
      <c r="E27" s="336"/>
      <c r="F27" s="313"/>
      <c r="G27" s="310"/>
      <c r="H27" s="314"/>
      <c r="I27" s="359"/>
      <c r="J27" s="313"/>
      <c r="K27" s="310"/>
      <c r="L27" s="313"/>
      <c r="M27" s="310"/>
      <c r="N27" s="314"/>
    </row>
    <row r="28" spans="1:14" ht="15.75" customHeight="1">
      <c r="A28" s="306"/>
      <c r="B28" s="330" t="s">
        <v>63</v>
      </c>
      <c r="C28" s="336"/>
      <c r="D28" s="313"/>
      <c r="E28" s="336"/>
      <c r="F28" s="313"/>
      <c r="G28" s="310"/>
      <c r="H28" s="314"/>
      <c r="I28" s="359"/>
      <c r="J28" s="313"/>
      <c r="K28" s="310"/>
      <c r="L28" s="313"/>
      <c r="M28" s="310"/>
      <c r="N28" s="314"/>
    </row>
    <row r="29" spans="1:14" ht="15.75" customHeight="1">
      <c r="A29" s="338"/>
      <c r="B29" s="339" t="s">
        <v>66</v>
      </c>
      <c r="C29" s="340"/>
      <c r="D29" s="323"/>
      <c r="E29" s="340"/>
      <c r="F29" s="323"/>
      <c r="G29" s="322"/>
      <c r="H29" s="324"/>
      <c r="I29" s="360"/>
      <c r="J29" s="323"/>
      <c r="K29" s="322"/>
      <c r="L29" s="323"/>
      <c r="M29" s="322"/>
      <c r="N29" s="324"/>
    </row>
    <row r="37" spans="1:8" ht="15">
      <c r="A37" s="341" t="s">
        <v>67</v>
      </c>
      <c r="B37" s="341" t="s">
        <v>68</v>
      </c>
      <c r="C37" s="341" t="s">
        <v>69</v>
      </c>
      <c r="D37" s="341" t="s">
        <v>70</v>
      </c>
      <c r="E37" s="341" t="s">
        <v>71</v>
      </c>
      <c r="F37" s="342" t="s">
        <v>72</v>
      </c>
      <c r="G37" s="343"/>
      <c r="H37" s="343"/>
    </row>
    <row r="38" spans="1:8" ht="15">
      <c r="A38" s="344" t="s">
        <v>10</v>
      </c>
      <c r="B38" s="344" t="s">
        <v>73</v>
      </c>
      <c r="C38" s="344" t="s">
        <v>74</v>
      </c>
      <c r="D38" s="344">
        <v>131182472</v>
      </c>
      <c r="E38" s="344">
        <v>89773016</v>
      </c>
      <c r="F38" s="345">
        <v>46.13</v>
      </c>
      <c r="G38" s="343"/>
      <c r="H38" s="346">
        <v>13118.2472</v>
      </c>
    </row>
    <row r="39" spans="1:8" ht="15">
      <c r="A39" s="344" t="s">
        <v>10</v>
      </c>
      <c r="B39" s="344" t="s">
        <v>73</v>
      </c>
      <c r="C39" s="344" t="s">
        <v>75</v>
      </c>
      <c r="D39" s="344">
        <v>23222126</v>
      </c>
      <c r="E39" s="344">
        <v>21026734</v>
      </c>
      <c r="F39" s="345">
        <v>10.44</v>
      </c>
      <c r="G39" s="343"/>
      <c r="H39" s="346"/>
    </row>
    <row r="40" spans="1:8" ht="15">
      <c r="A40" s="344" t="s">
        <v>10</v>
      </c>
      <c r="B40" s="344" t="s">
        <v>73</v>
      </c>
      <c r="C40" s="344" t="s">
        <v>76</v>
      </c>
      <c r="D40" s="344">
        <v>144890</v>
      </c>
      <c r="E40" s="344">
        <v>0</v>
      </c>
      <c r="F40" s="345">
        <v>0</v>
      </c>
      <c r="G40" s="343"/>
      <c r="H40" s="346"/>
    </row>
    <row r="41" spans="1:8" ht="15">
      <c r="A41" s="343"/>
      <c r="B41" s="343"/>
      <c r="C41" s="343"/>
      <c r="D41" s="344">
        <v>23367016</v>
      </c>
      <c r="E41" s="344">
        <v>21026734</v>
      </c>
      <c r="F41" s="345">
        <v>11.1300309406111</v>
      </c>
      <c r="G41" s="343"/>
      <c r="H41" s="346">
        <v>2336.7016</v>
      </c>
    </row>
    <row r="42" spans="1:8" ht="15">
      <c r="A42" s="344" t="s">
        <v>10</v>
      </c>
      <c r="B42" s="344" t="s">
        <v>73</v>
      </c>
      <c r="C42" s="344" t="s">
        <v>43</v>
      </c>
      <c r="D42" s="344">
        <v>107815456</v>
      </c>
      <c r="E42" s="344">
        <v>68746282</v>
      </c>
      <c r="F42" s="345">
        <v>56.83</v>
      </c>
      <c r="G42" s="343"/>
      <c r="H42" s="346">
        <v>10781.5456</v>
      </c>
    </row>
    <row r="47" spans="1:6" ht="15">
      <c r="A47" s="347" t="s">
        <v>67</v>
      </c>
      <c r="B47" s="347" t="s">
        <v>68</v>
      </c>
      <c r="C47" s="347" t="s">
        <v>69</v>
      </c>
      <c r="D47" s="347" t="s">
        <v>70</v>
      </c>
      <c r="E47" s="347" t="s">
        <v>71</v>
      </c>
      <c r="F47" s="348" t="s">
        <v>72</v>
      </c>
    </row>
    <row r="48" spans="1:8" ht="15">
      <c r="A48" s="349" t="s">
        <v>10</v>
      </c>
      <c r="B48" s="349" t="s">
        <v>73</v>
      </c>
      <c r="C48" s="349" t="s">
        <v>74</v>
      </c>
      <c r="D48" s="349">
        <v>24004039</v>
      </c>
      <c r="E48" s="349">
        <v>11210199</v>
      </c>
      <c r="F48" s="350">
        <v>114.13</v>
      </c>
      <c r="H48" s="94">
        <f>D48*0.0001</f>
        <v>2400.4039</v>
      </c>
    </row>
    <row r="49" spans="1:8" ht="15">
      <c r="A49" s="349" t="s">
        <v>10</v>
      </c>
      <c r="B49" s="349" t="s">
        <v>73</v>
      </c>
      <c r="C49" s="349" t="s">
        <v>75</v>
      </c>
      <c r="D49" s="349">
        <v>7520820</v>
      </c>
      <c r="E49" s="349">
        <v>7967010</v>
      </c>
      <c r="F49" s="350">
        <v>-5.6</v>
      </c>
      <c r="H49" s="94"/>
    </row>
    <row r="50" spans="1:8" ht="15">
      <c r="A50" s="349" t="s">
        <v>10</v>
      </c>
      <c r="B50" s="349" t="s">
        <v>73</v>
      </c>
      <c r="C50" s="349" t="s">
        <v>76</v>
      </c>
      <c r="D50" s="349">
        <v>22556</v>
      </c>
      <c r="E50" s="349">
        <v>0</v>
      </c>
      <c r="F50" s="350">
        <v>0</v>
      </c>
      <c r="H50" s="94"/>
    </row>
    <row r="51" spans="1:8" ht="15">
      <c r="A51" s="349"/>
      <c r="B51" s="349"/>
      <c r="C51" s="349"/>
      <c r="D51" s="349">
        <f>SUM(D49:D50)</f>
        <v>7543376</v>
      </c>
      <c r="E51" s="349">
        <f>SUM(E49:E50)</f>
        <v>7967010</v>
      </c>
      <c r="F51" s="350">
        <f>(D51/E51-1)*100</f>
        <v>-5.31735243209184</v>
      </c>
      <c r="H51" s="94">
        <f>D51*0.0001</f>
        <v>754.3376</v>
      </c>
    </row>
    <row r="52" spans="1:8" ht="15">
      <c r="A52" s="349" t="s">
        <v>10</v>
      </c>
      <c r="B52" s="349" t="s">
        <v>73</v>
      </c>
      <c r="C52" s="349" t="s">
        <v>43</v>
      </c>
      <c r="D52" s="349">
        <v>16460663</v>
      </c>
      <c r="E52" s="349">
        <v>3243189</v>
      </c>
      <c r="F52" s="350">
        <v>407.55</v>
      </c>
      <c r="H52" s="94">
        <f>D52*0.0001</f>
        <v>1646.0663</v>
      </c>
    </row>
  </sheetData>
  <sheetProtection/>
  <mergeCells count="10">
    <mergeCell ref="A1:N1"/>
    <mergeCell ref="C3:H3"/>
    <mergeCell ref="I3:N3"/>
    <mergeCell ref="C4:D4"/>
    <mergeCell ref="E4:F4"/>
    <mergeCell ref="G4:H4"/>
    <mergeCell ref="I4:J4"/>
    <mergeCell ref="K4:L4"/>
    <mergeCell ref="M4:N4"/>
    <mergeCell ref="B3:B5"/>
  </mergeCells>
  <printOptions horizontalCentered="1"/>
  <pageMargins left="0.7479166666666667" right="0.7479166666666667" top="0.5902777777777778" bottom="0.5902777777777778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H12" sqref="H11:H12"/>
    </sheetView>
  </sheetViews>
  <sheetFormatPr defaultColWidth="9.00390625" defaultRowHeight="14.25"/>
  <cols>
    <col min="1" max="1" width="26.125" style="0" customWidth="1"/>
    <col min="2" max="2" width="13.625" style="66" customWidth="1"/>
    <col min="3" max="3" width="17.25390625" style="66" customWidth="1"/>
    <col min="4" max="4" width="17.75390625" style="191" customWidth="1"/>
    <col min="5" max="5" width="22.50390625" style="0" customWidth="1"/>
    <col min="6" max="6" width="13.25390625" style="0" customWidth="1"/>
    <col min="7" max="7" width="14.25390625" style="0" customWidth="1"/>
  </cols>
  <sheetData>
    <row r="1" spans="1:6" ht="25.5" customHeight="1">
      <c r="A1" s="442" t="s">
        <v>265</v>
      </c>
      <c r="B1" s="442"/>
      <c r="C1" s="442"/>
      <c r="D1" s="442"/>
      <c r="E1" s="443"/>
      <c r="F1" s="444"/>
    </row>
    <row r="2" spans="1:6" ht="13.5" customHeight="1">
      <c r="A2" s="258"/>
      <c r="B2" s="259"/>
      <c r="C2" s="259"/>
      <c r="D2" s="259"/>
      <c r="E2" s="118"/>
      <c r="F2" s="118"/>
    </row>
    <row r="3" spans="1:6" s="118" customFormat="1" ht="21" customHeight="1">
      <c r="A3" s="193" t="s">
        <v>77</v>
      </c>
      <c r="B3" s="260"/>
      <c r="C3" s="260"/>
      <c r="D3" s="161"/>
      <c r="E3" s="49"/>
      <c r="F3" s="261" t="s">
        <v>1</v>
      </c>
    </row>
    <row r="4" spans="1:6" s="49" customFormat="1" ht="30.75" customHeight="1">
      <c r="A4" s="262" t="s">
        <v>78</v>
      </c>
      <c r="B4" s="263" t="s">
        <v>79</v>
      </c>
      <c r="C4" s="263" t="s">
        <v>80</v>
      </c>
      <c r="D4" s="264" t="s">
        <v>81</v>
      </c>
      <c r="E4" s="263" t="s">
        <v>82</v>
      </c>
      <c r="F4" s="265" t="s">
        <v>83</v>
      </c>
    </row>
    <row r="5" spans="1:6" s="49" customFormat="1" ht="27.75" customHeight="1">
      <c r="A5" s="266" t="s">
        <v>84</v>
      </c>
      <c r="B5" s="267">
        <f>B6+B12</f>
        <v>21563.8259</v>
      </c>
      <c r="C5" s="268">
        <v>134100</v>
      </c>
      <c r="D5" s="268">
        <f>D6+D12</f>
        <v>106201.0943</v>
      </c>
      <c r="E5" s="269">
        <f aca="true" t="shared" si="0" ref="E5:E15">(C5/D5-1)*100</f>
        <v>26.26988533770693</v>
      </c>
      <c r="F5" s="270">
        <v>100</v>
      </c>
    </row>
    <row r="6" spans="1:6" s="49" customFormat="1" ht="27.75" customHeight="1">
      <c r="A6" s="271" t="s">
        <v>85</v>
      </c>
      <c r="B6" s="272">
        <v>18967.7909</v>
      </c>
      <c r="C6" s="272">
        <v>114981.8061</v>
      </c>
      <c r="D6" s="272">
        <v>92716.5613</v>
      </c>
      <c r="E6" s="273">
        <f t="shared" si="0"/>
        <v>24.0143125325335</v>
      </c>
      <c r="F6" s="274">
        <v>100</v>
      </c>
    </row>
    <row r="7" spans="1:6" ht="27.75" customHeight="1">
      <c r="A7" s="275" t="s">
        <v>86</v>
      </c>
      <c r="B7" s="129">
        <v>10.7296</v>
      </c>
      <c r="C7" s="129">
        <v>65.1094</v>
      </c>
      <c r="D7" s="129">
        <v>53.0825</v>
      </c>
      <c r="E7" s="273">
        <f t="shared" si="0"/>
        <v>22.65699618518342</v>
      </c>
      <c r="F7" s="276">
        <f>C7/C6*100</f>
        <v>0.05662582821439956</v>
      </c>
    </row>
    <row r="8" spans="1:6" ht="27.75" customHeight="1">
      <c r="A8" s="275" t="s">
        <v>87</v>
      </c>
      <c r="B8" s="129">
        <v>6529.934</v>
      </c>
      <c r="C8" s="129">
        <v>43864.4447</v>
      </c>
      <c r="D8" s="129">
        <v>43247.9479</v>
      </c>
      <c r="E8" s="273">
        <f t="shared" si="0"/>
        <v>1.4254937631387632</v>
      </c>
      <c r="F8" s="276">
        <f>C8/C6*100</f>
        <v>38.14903086654507</v>
      </c>
    </row>
    <row r="9" spans="1:6" ht="27.75" customHeight="1">
      <c r="A9" s="275" t="s">
        <v>88</v>
      </c>
      <c r="B9" s="129">
        <v>8.267</v>
      </c>
      <c r="C9" s="129">
        <v>62.1346</v>
      </c>
      <c r="D9" s="129">
        <v>57.3426</v>
      </c>
      <c r="E9" s="273">
        <f t="shared" si="0"/>
        <v>8.356788844593721</v>
      </c>
      <c r="F9" s="276">
        <f>C9/C6*100</f>
        <v>0.05403863629169415</v>
      </c>
    </row>
    <row r="10" spans="1:6" ht="27.75" customHeight="1">
      <c r="A10" s="275" t="s">
        <v>89</v>
      </c>
      <c r="B10" s="129">
        <v>11866.0705</v>
      </c>
      <c r="C10" s="129">
        <v>67620.691</v>
      </c>
      <c r="D10" s="129">
        <v>47123.517</v>
      </c>
      <c r="E10" s="273">
        <f t="shared" si="0"/>
        <v>43.49669826214373</v>
      </c>
      <c r="F10" s="276">
        <f>C10/C6*100</f>
        <v>58.80990505679664</v>
      </c>
    </row>
    <row r="11" spans="1:6" ht="27.75" customHeight="1">
      <c r="A11" s="277" t="s">
        <v>90</v>
      </c>
      <c r="B11" s="180">
        <v>552.7898</v>
      </c>
      <c r="C11" s="180">
        <v>3369.4264</v>
      </c>
      <c r="D11" s="180">
        <v>2234.6713</v>
      </c>
      <c r="E11" s="278">
        <f t="shared" si="0"/>
        <v>50.77950837780929</v>
      </c>
      <c r="F11" s="279">
        <f>C11/C6*100</f>
        <v>2.9303996121522045</v>
      </c>
    </row>
    <row r="12" spans="1:6" s="49" customFormat="1" ht="27.75" customHeight="1">
      <c r="A12" s="280" t="s">
        <v>91</v>
      </c>
      <c r="B12" s="281">
        <v>2596.035</v>
      </c>
      <c r="C12" s="281">
        <v>19117.5149</v>
      </c>
      <c r="D12" s="281">
        <v>13484.533</v>
      </c>
      <c r="E12" s="269">
        <f t="shared" si="0"/>
        <v>41.77365207975685</v>
      </c>
      <c r="F12" s="282">
        <v>100</v>
      </c>
    </row>
    <row r="13" spans="1:6" ht="27.75" customHeight="1">
      <c r="A13" s="283" t="s">
        <v>92</v>
      </c>
      <c r="B13" s="129">
        <v>0</v>
      </c>
      <c r="C13" s="129">
        <v>1.2872</v>
      </c>
      <c r="D13" s="129">
        <v>5.2926</v>
      </c>
      <c r="E13" s="273">
        <f t="shared" si="0"/>
        <v>-75.67925027396743</v>
      </c>
      <c r="F13" s="276">
        <f>C13/C12*100</f>
        <v>0.006733092699198054</v>
      </c>
    </row>
    <row r="14" spans="1:6" ht="27.75" customHeight="1">
      <c r="A14" s="283" t="s">
        <v>93</v>
      </c>
      <c r="B14" s="129">
        <v>1348.2705</v>
      </c>
      <c r="C14" s="129">
        <v>10848.281</v>
      </c>
      <c r="D14" s="129">
        <v>9866.583</v>
      </c>
      <c r="E14" s="273">
        <f t="shared" si="0"/>
        <v>9.949726262881487</v>
      </c>
      <c r="F14" s="276">
        <f>C14/C12*100</f>
        <v>56.74524673706415</v>
      </c>
    </row>
    <row r="15" spans="1:6" ht="27.75" customHeight="1">
      <c r="A15" s="284" t="s">
        <v>94</v>
      </c>
      <c r="B15" s="285">
        <v>1247.7645</v>
      </c>
      <c r="C15" s="286">
        <v>8267.9467</v>
      </c>
      <c r="D15" s="286">
        <v>3612.5993</v>
      </c>
      <c r="E15" s="278">
        <f t="shared" si="0"/>
        <v>128.86420589186298</v>
      </c>
      <c r="F15" s="287">
        <f>C15/C12*100</f>
        <v>43.24802017023667</v>
      </c>
    </row>
    <row r="16" spans="3:6" ht="14.25">
      <c r="C16" s="157"/>
      <c r="F16" s="288"/>
    </row>
  </sheetData>
  <sheetProtection/>
  <mergeCells count="1">
    <mergeCell ref="A1:F1"/>
  </mergeCells>
  <printOptions horizontalCentered="1"/>
  <pageMargins left="0.55" right="0.55" top="0.5902777777777778" bottom="0.39305555555555555" header="0.5118055555555555" footer="0.511805555555555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18.00390625" style="0" customWidth="1"/>
    <col min="2" max="3" width="11.875" style="66" customWidth="1"/>
    <col min="4" max="4" width="13.625" style="66" customWidth="1"/>
    <col min="5" max="5" width="17.625" style="66" customWidth="1"/>
    <col min="6" max="6" width="15.75390625" style="191" customWidth="1"/>
    <col min="7" max="7" width="17.875" style="0" customWidth="1"/>
  </cols>
  <sheetData>
    <row r="1" spans="1:7" ht="15" customHeight="1">
      <c r="A1" s="449" t="s">
        <v>271</v>
      </c>
      <c r="B1" s="450"/>
      <c r="C1" s="450"/>
      <c r="D1" s="450"/>
      <c r="E1" s="450"/>
      <c r="F1" s="450"/>
      <c r="G1" s="450"/>
    </row>
    <row r="2" spans="1:7" ht="15" customHeight="1">
      <c r="A2" s="450"/>
      <c r="B2" s="450"/>
      <c r="C2" s="450"/>
      <c r="D2" s="450"/>
      <c r="E2" s="450"/>
      <c r="F2" s="450"/>
      <c r="G2" s="450"/>
    </row>
    <row r="3" spans="1:7" ht="6" customHeight="1">
      <c r="A3" s="445"/>
      <c r="B3" s="446"/>
      <c r="C3" s="446"/>
      <c r="D3" s="446"/>
      <c r="E3" s="446"/>
      <c r="F3" s="446"/>
      <c r="G3" s="447"/>
    </row>
    <row r="4" spans="1:7" ht="20.25" customHeight="1">
      <c r="A4" s="193" t="s">
        <v>95</v>
      </c>
      <c r="B4" s="224"/>
      <c r="C4" s="448"/>
      <c r="D4" s="448"/>
      <c r="E4" s="224"/>
      <c r="F4" s="43"/>
      <c r="G4" s="30" t="s">
        <v>96</v>
      </c>
    </row>
    <row r="5" spans="1:7" s="49" customFormat="1" ht="13.5" customHeight="1">
      <c r="A5" s="225" t="s">
        <v>3</v>
      </c>
      <c r="B5" s="226" t="s">
        <v>97</v>
      </c>
      <c r="C5" s="227" t="s">
        <v>98</v>
      </c>
      <c r="D5" s="226" t="s">
        <v>80</v>
      </c>
      <c r="E5" s="227" t="s">
        <v>99</v>
      </c>
      <c r="F5" s="226" t="s">
        <v>81</v>
      </c>
      <c r="G5" s="228" t="s">
        <v>82</v>
      </c>
    </row>
    <row r="6" spans="1:7" s="117" customFormat="1" ht="13.5" customHeight="1">
      <c r="A6" s="229" t="s">
        <v>84</v>
      </c>
      <c r="B6" s="230">
        <v>202800</v>
      </c>
      <c r="C6" s="231">
        <v>21564</v>
      </c>
      <c r="D6" s="231">
        <f>D16+D26</f>
        <v>134099.5149</v>
      </c>
      <c r="E6" s="232">
        <f>D6/B6*100</f>
        <v>66.12402115384616</v>
      </c>
      <c r="F6" s="233">
        <f>F16+F26</f>
        <v>106201.0943</v>
      </c>
      <c r="G6" s="234">
        <f>(D6/F6-1)*100</f>
        <v>26.269428562752584</v>
      </c>
    </row>
    <row r="7" spans="1:7" ht="13.5" customHeight="1">
      <c r="A7" s="235" t="s">
        <v>100</v>
      </c>
      <c r="B7" s="236">
        <v>31700</v>
      </c>
      <c r="C7" s="237">
        <f>C17+C27</f>
        <v>3940.1574</v>
      </c>
      <c r="D7" s="237">
        <f aca="true" t="shared" si="0" ref="D7:D15">D17+D27</f>
        <v>22021.0357</v>
      </c>
      <c r="E7" s="238">
        <f aca="true" t="shared" si="1" ref="E7:E15">D7/B7*100</f>
        <v>69.46698958990535</v>
      </c>
      <c r="F7" s="239">
        <f aca="true" t="shared" si="2" ref="F7:F15">F17+F27</f>
        <v>17560.331299999998</v>
      </c>
      <c r="G7" s="234">
        <f aca="true" t="shared" si="3" ref="G7:G16">(D7/F7-1)*100</f>
        <v>25.402165390809017</v>
      </c>
    </row>
    <row r="8" spans="1:7" ht="13.5" customHeight="1">
      <c r="A8" s="235" t="s">
        <v>101</v>
      </c>
      <c r="B8" s="236">
        <v>28600</v>
      </c>
      <c r="C8" s="237">
        <f aca="true" t="shared" si="4" ref="C8:C15">C18+C28</f>
        <v>4025.3755</v>
      </c>
      <c r="D8" s="237">
        <f t="shared" si="0"/>
        <v>23911.9997</v>
      </c>
      <c r="E8" s="238">
        <f t="shared" si="1"/>
        <v>83.60839055944056</v>
      </c>
      <c r="F8" s="239">
        <f t="shared" si="2"/>
        <v>15329.0199</v>
      </c>
      <c r="G8" s="234">
        <f t="shared" si="3"/>
        <v>55.99170629297703</v>
      </c>
    </row>
    <row r="9" spans="1:7" ht="13.5" customHeight="1">
      <c r="A9" s="235" t="s">
        <v>102</v>
      </c>
      <c r="B9" s="236">
        <v>38400</v>
      </c>
      <c r="C9" s="237">
        <f t="shared" si="4"/>
        <v>3006.4134</v>
      </c>
      <c r="D9" s="237">
        <f t="shared" si="0"/>
        <v>21282.615899999997</v>
      </c>
      <c r="E9" s="238">
        <f t="shared" si="1"/>
        <v>55.42347890624999</v>
      </c>
      <c r="F9" s="239">
        <f t="shared" si="2"/>
        <v>19158.6161</v>
      </c>
      <c r="G9" s="234">
        <f t="shared" si="3"/>
        <v>11.086394700502389</v>
      </c>
    </row>
    <row r="10" spans="1:7" ht="13.5" customHeight="1">
      <c r="A10" s="235" t="s">
        <v>103</v>
      </c>
      <c r="B10" s="236">
        <v>13700</v>
      </c>
      <c r="C10" s="237">
        <f t="shared" si="4"/>
        <v>2069.1555</v>
      </c>
      <c r="D10" s="237">
        <f t="shared" si="0"/>
        <v>7721.8328</v>
      </c>
      <c r="E10" s="238">
        <f t="shared" si="1"/>
        <v>56.36374306569343</v>
      </c>
      <c r="F10" s="239">
        <f t="shared" si="2"/>
        <v>7894.1762</v>
      </c>
      <c r="G10" s="234">
        <f t="shared" si="3"/>
        <v>-2.1831714371918887</v>
      </c>
    </row>
    <row r="11" spans="1:7" ht="13.5" customHeight="1">
      <c r="A11" s="235" t="s">
        <v>104</v>
      </c>
      <c r="B11" s="236">
        <v>17000</v>
      </c>
      <c r="C11" s="237">
        <f t="shared" si="4"/>
        <v>1784.4401</v>
      </c>
      <c r="D11" s="237">
        <f t="shared" si="0"/>
        <v>11585.4108</v>
      </c>
      <c r="E11" s="238">
        <f t="shared" si="1"/>
        <v>68.14947529411765</v>
      </c>
      <c r="F11" s="239">
        <f t="shared" si="2"/>
        <v>9468.614</v>
      </c>
      <c r="G11" s="234">
        <f t="shared" si="3"/>
        <v>22.355930868023567</v>
      </c>
    </row>
    <row r="12" spans="1:7" ht="13.5" customHeight="1">
      <c r="A12" s="235" t="s">
        <v>105</v>
      </c>
      <c r="B12" s="236">
        <v>3000</v>
      </c>
      <c r="C12" s="237">
        <f t="shared" si="4"/>
        <v>123.1056</v>
      </c>
      <c r="D12" s="237">
        <f t="shared" si="0"/>
        <v>2241.6375000000003</v>
      </c>
      <c r="E12" s="238">
        <f t="shared" si="1"/>
        <v>74.72125000000001</v>
      </c>
      <c r="F12" s="239">
        <f t="shared" si="2"/>
        <v>820.9761</v>
      </c>
      <c r="G12" s="234">
        <f t="shared" si="3"/>
        <v>173.04540290515163</v>
      </c>
    </row>
    <row r="13" spans="1:7" ht="13.5" customHeight="1">
      <c r="A13" s="235" t="s">
        <v>106</v>
      </c>
      <c r="B13" s="236">
        <v>21600</v>
      </c>
      <c r="C13" s="237">
        <f t="shared" si="4"/>
        <v>2056.7339</v>
      </c>
      <c r="D13" s="237">
        <f t="shared" si="0"/>
        <v>15348.5996</v>
      </c>
      <c r="E13" s="238">
        <f t="shared" si="1"/>
        <v>71.05833148148149</v>
      </c>
      <c r="F13" s="239">
        <f t="shared" si="2"/>
        <v>11915.5942</v>
      </c>
      <c r="G13" s="234">
        <f t="shared" si="3"/>
        <v>28.811029835171787</v>
      </c>
    </row>
    <row r="14" spans="1:7" ht="13.5" customHeight="1">
      <c r="A14" s="235" t="s">
        <v>107</v>
      </c>
      <c r="B14" s="236">
        <v>32800</v>
      </c>
      <c r="C14" s="237">
        <f t="shared" si="4"/>
        <v>2629.3552</v>
      </c>
      <c r="D14" s="237">
        <f t="shared" si="0"/>
        <v>17919.7453</v>
      </c>
      <c r="E14" s="238">
        <f t="shared" si="1"/>
        <v>54.63336981707316</v>
      </c>
      <c r="F14" s="239">
        <f t="shared" si="2"/>
        <v>16938.4793</v>
      </c>
      <c r="G14" s="234">
        <f t="shared" si="3"/>
        <v>5.793117449451324</v>
      </c>
    </row>
    <row r="15" spans="1:7" ht="13.5" customHeight="1">
      <c r="A15" s="240" t="s">
        <v>108</v>
      </c>
      <c r="B15" s="241">
        <v>16000</v>
      </c>
      <c r="C15" s="236">
        <f t="shared" si="4"/>
        <v>1929.4750999999999</v>
      </c>
      <c r="D15" s="236">
        <f t="shared" si="0"/>
        <v>12067.070300000001</v>
      </c>
      <c r="E15" s="242">
        <f t="shared" si="1"/>
        <v>75.419189375</v>
      </c>
      <c r="F15" s="243">
        <f t="shared" si="2"/>
        <v>7115.2872</v>
      </c>
      <c r="G15" s="234">
        <f t="shared" si="3"/>
        <v>69.59358014389076</v>
      </c>
    </row>
    <row r="16" spans="1:7" s="117" customFormat="1" ht="13.5" customHeight="1">
      <c r="A16" s="229" t="s">
        <v>109</v>
      </c>
      <c r="B16" s="244"/>
      <c r="C16" s="245">
        <v>18968</v>
      </c>
      <c r="D16" s="246">
        <v>114982</v>
      </c>
      <c r="E16" s="247"/>
      <c r="F16" s="248">
        <v>92716.5613</v>
      </c>
      <c r="G16" s="249">
        <f t="shared" si="3"/>
        <v>24.014521664534595</v>
      </c>
    </row>
    <row r="17" spans="1:7" ht="13.5" customHeight="1">
      <c r="A17" s="235" t="s">
        <v>100</v>
      </c>
      <c r="B17" s="236"/>
      <c r="C17" s="250">
        <v>2956</v>
      </c>
      <c r="D17" s="243">
        <v>16631</v>
      </c>
      <c r="E17" s="242"/>
      <c r="F17" s="251">
        <v>16656.8275</v>
      </c>
      <c r="G17" s="252">
        <f>(D17/F17-1)*100</f>
        <v>-0.15505653762698524</v>
      </c>
    </row>
    <row r="18" spans="1:7" ht="13.5" customHeight="1">
      <c r="A18" s="235" t="s">
        <v>101</v>
      </c>
      <c r="B18" s="236"/>
      <c r="C18" s="250">
        <v>3381.7302</v>
      </c>
      <c r="D18" s="243">
        <v>19019.0216</v>
      </c>
      <c r="E18" s="242"/>
      <c r="F18" s="251">
        <v>11482.318</v>
      </c>
      <c r="G18" s="252">
        <f>(D18/F18-1)*100</f>
        <v>65.63747494190635</v>
      </c>
    </row>
    <row r="19" spans="1:7" ht="13.5" customHeight="1">
      <c r="A19" s="235" t="s">
        <v>102</v>
      </c>
      <c r="B19" s="236"/>
      <c r="C19" s="250">
        <v>2455.7108</v>
      </c>
      <c r="D19" s="243">
        <v>16967.1484</v>
      </c>
      <c r="E19" s="242"/>
      <c r="F19" s="251">
        <v>14839.3539</v>
      </c>
      <c r="G19" s="252">
        <f aca="true" t="shared" si="5" ref="G19:G26">(D19/F19-1)*100</f>
        <v>14.338862152212695</v>
      </c>
    </row>
    <row r="20" spans="1:7" ht="13.5" customHeight="1">
      <c r="A20" s="235" t="s">
        <v>103</v>
      </c>
      <c r="B20" s="236"/>
      <c r="C20" s="250">
        <v>1999.6471</v>
      </c>
      <c r="D20" s="243">
        <v>7100.1495</v>
      </c>
      <c r="E20" s="242"/>
      <c r="F20" s="251">
        <v>7511.8553</v>
      </c>
      <c r="G20" s="252">
        <f t="shared" si="5"/>
        <v>-5.4807472130087405</v>
      </c>
    </row>
    <row r="21" spans="1:7" ht="13.5" customHeight="1">
      <c r="A21" s="235" t="s">
        <v>104</v>
      </c>
      <c r="B21" s="236"/>
      <c r="C21" s="250">
        <v>1751.6812</v>
      </c>
      <c r="D21" s="243">
        <v>11461.7778</v>
      </c>
      <c r="E21" s="242"/>
      <c r="F21" s="251">
        <v>9365.5445</v>
      </c>
      <c r="G21" s="252">
        <f t="shared" si="5"/>
        <v>22.382396453297517</v>
      </c>
    </row>
    <row r="22" spans="1:7" ht="13.5" customHeight="1">
      <c r="A22" s="235" t="s">
        <v>105</v>
      </c>
      <c r="B22" s="236"/>
      <c r="C22" s="250">
        <v>123.1056</v>
      </c>
      <c r="D22" s="243">
        <v>2227.4203</v>
      </c>
      <c r="E22" s="242"/>
      <c r="F22" s="251">
        <v>820.9761</v>
      </c>
      <c r="G22" s="252">
        <f t="shared" si="5"/>
        <v>171.31365943539652</v>
      </c>
    </row>
    <row r="23" spans="1:7" ht="13.5" customHeight="1">
      <c r="A23" s="235" t="s">
        <v>106</v>
      </c>
      <c r="B23" s="236"/>
      <c r="C23" s="250">
        <v>1951.3281</v>
      </c>
      <c r="D23" s="243">
        <v>14095.2421</v>
      </c>
      <c r="E23" s="242"/>
      <c r="F23" s="251">
        <v>11108.9689</v>
      </c>
      <c r="G23" s="252">
        <f t="shared" si="5"/>
        <v>26.88164155360988</v>
      </c>
    </row>
    <row r="24" spans="1:7" ht="13.5" customHeight="1">
      <c r="A24" s="235" t="s">
        <v>107</v>
      </c>
      <c r="B24" s="236"/>
      <c r="C24" s="250">
        <v>2621.0886</v>
      </c>
      <c r="D24" s="243">
        <v>17535.8403</v>
      </c>
      <c r="E24" s="242"/>
      <c r="F24" s="251">
        <v>16628.0392</v>
      </c>
      <c r="G24" s="252">
        <f t="shared" si="5"/>
        <v>5.459459705868386</v>
      </c>
    </row>
    <row r="25" spans="1:7" ht="13.5" customHeight="1">
      <c r="A25" s="240" t="s">
        <v>108</v>
      </c>
      <c r="B25" s="241"/>
      <c r="C25" s="253">
        <v>1727.8851</v>
      </c>
      <c r="D25" s="254">
        <v>9944.8327</v>
      </c>
      <c r="E25" s="255"/>
      <c r="F25" s="256">
        <v>4302.6779</v>
      </c>
      <c r="G25" s="257">
        <f t="shared" si="5"/>
        <v>131.13123805990688</v>
      </c>
    </row>
    <row r="26" spans="1:7" s="117" customFormat="1" ht="13.5" customHeight="1">
      <c r="A26" s="229" t="s">
        <v>110</v>
      </c>
      <c r="B26" s="244"/>
      <c r="C26" s="245">
        <v>2596.035</v>
      </c>
      <c r="D26" s="246">
        <v>19117.5149</v>
      </c>
      <c r="E26" s="247"/>
      <c r="F26" s="248">
        <v>13484.533</v>
      </c>
      <c r="G26" s="249">
        <f t="shared" si="5"/>
        <v>41.77365207975685</v>
      </c>
    </row>
    <row r="27" spans="1:7" ht="13.5" customHeight="1">
      <c r="A27" s="235" t="s">
        <v>100</v>
      </c>
      <c r="B27" s="236"/>
      <c r="C27" s="250">
        <v>984.1574</v>
      </c>
      <c r="D27" s="243">
        <v>5390.0357</v>
      </c>
      <c r="E27" s="242"/>
      <c r="F27" s="251">
        <v>903.5038</v>
      </c>
      <c r="G27" s="252">
        <f>(D27/F27-1)*100</f>
        <v>496.57034093271113</v>
      </c>
    </row>
    <row r="28" spans="1:7" ht="13.5" customHeight="1">
      <c r="A28" s="235" t="s">
        <v>101</v>
      </c>
      <c r="B28" s="236"/>
      <c r="C28" s="250">
        <v>643.6453</v>
      </c>
      <c r="D28" s="243">
        <v>4892.9781</v>
      </c>
      <c r="E28" s="242"/>
      <c r="F28" s="251">
        <v>3846.7019</v>
      </c>
      <c r="G28" s="252">
        <f>(D28/F28-1)*100</f>
        <v>27.199305462167487</v>
      </c>
    </row>
    <row r="29" spans="1:7" ht="13.5" customHeight="1">
      <c r="A29" s="235" t="s">
        <v>102</v>
      </c>
      <c r="B29" s="236"/>
      <c r="C29" s="250">
        <v>550.7026</v>
      </c>
      <c r="D29" s="243">
        <v>4315.4675</v>
      </c>
      <c r="E29" s="242"/>
      <c r="F29" s="251">
        <v>4319.2622</v>
      </c>
      <c r="G29" s="252">
        <f>(D29/F29-1)*100</f>
        <v>-0.08785528232114759</v>
      </c>
    </row>
    <row r="30" spans="1:7" ht="13.5" customHeight="1">
      <c r="A30" s="235" t="s">
        <v>103</v>
      </c>
      <c r="B30" s="236"/>
      <c r="C30" s="250">
        <v>69.5084</v>
      </c>
      <c r="D30" s="243">
        <v>621.6833</v>
      </c>
      <c r="E30" s="242"/>
      <c r="F30" s="251">
        <v>382.3209</v>
      </c>
      <c r="G30" s="252">
        <f>(D30/F30-1)*100</f>
        <v>62.607720373121126</v>
      </c>
    </row>
    <row r="31" spans="1:7" ht="13.5" customHeight="1">
      <c r="A31" s="235" t="s">
        <v>104</v>
      </c>
      <c r="B31" s="236"/>
      <c r="C31" s="250">
        <v>32.7589</v>
      </c>
      <c r="D31" s="243">
        <v>123.633</v>
      </c>
      <c r="E31" s="242"/>
      <c r="F31" s="251">
        <v>103.0695</v>
      </c>
      <c r="G31" s="252">
        <f>(D31/F31-1)*100</f>
        <v>19.951100956150935</v>
      </c>
    </row>
    <row r="32" spans="1:7" ht="13.5" customHeight="1">
      <c r="A32" s="235" t="s">
        <v>105</v>
      </c>
      <c r="B32" s="236"/>
      <c r="C32" s="250">
        <v>0</v>
      </c>
      <c r="D32" s="243">
        <v>14.2172</v>
      </c>
      <c r="E32" s="242"/>
      <c r="F32" s="251">
        <v>0</v>
      </c>
      <c r="G32" s="252">
        <v>0</v>
      </c>
    </row>
    <row r="33" spans="1:7" ht="13.5" customHeight="1">
      <c r="A33" s="235" t="s">
        <v>106</v>
      </c>
      <c r="B33" s="236"/>
      <c r="C33" s="250">
        <v>105.4058</v>
      </c>
      <c r="D33" s="243">
        <v>1253.3575</v>
      </c>
      <c r="E33" s="242"/>
      <c r="F33" s="251">
        <v>806.6253</v>
      </c>
      <c r="G33" s="252">
        <f>(D33/F33-1)*100</f>
        <v>55.38286488162471</v>
      </c>
    </row>
    <row r="34" spans="1:7" ht="13.5" customHeight="1">
      <c r="A34" s="235" t="s">
        <v>107</v>
      </c>
      <c r="B34" s="236"/>
      <c r="C34" s="250">
        <v>8.2666</v>
      </c>
      <c r="D34" s="243">
        <v>383.905</v>
      </c>
      <c r="E34" s="242"/>
      <c r="F34" s="251">
        <v>310.4401</v>
      </c>
      <c r="G34" s="252">
        <f>(D34/F34-1)*100</f>
        <v>23.664758515410856</v>
      </c>
    </row>
    <row r="35" spans="1:7" ht="13.5" customHeight="1">
      <c r="A35" s="240" t="s">
        <v>108</v>
      </c>
      <c r="B35" s="241"/>
      <c r="C35" s="253">
        <v>201.59</v>
      </c>
      <c r="D35" s="254">
        <v>2122.2376</v>
      </c>
      <c r="E35" s="255"/>
      <c r="F35" s="256">
        <v>2812.6093</v>
      </c>
      <c r="G35" s="257">
        <f>(D35/F35-1)*100</f>
        <v>-24.545595436948886</v>
      </c>
    </row>
  </sheetData>
  <sheetProtection/>
  <mergeCells count="3">
    <mergeCell ref="A3:G3"/>
    <mergeCell ref="C4:D4"/>
    <mergeCell ref="A1:G2"/>
  </mergeCells>
  <printOptions horizontalCentered="1"/>
  <pageMargins left="0.55" right="0.55" top="0.5888888888888889" bottom="0.19652777777777777" header="0.6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M17" sqref="M17"/>
    </sheetView>
  </sheetViews>
  <sheetFormatPr defaultColWidth="9.00390625" defaultRowHeight="14.25"/>
  <cols>
    <col min="1" max="1" width="6.125" style="0" customWidth="1"/>
    <col min="2" max="2" width="24.625" style="0" customWidth="1"/>
    <col min="3" max="3" width="11.75390625" style="191" customWidth="1"/>
    <col min="4" max="4" width="11.125" style="192" customWidth="1"/>
    <col min="5" max="5" width="11.25390625" style="192" customWidth="1"/>
    <col min="6" max="6" width="12.25390625" style="0" customWidth="1"/>
    <col min="7" max="7" width="11.25390625" style="0" customWidth="1"/>
    <col min="8" max="8" width="11.00390625" style="0" customWidth="1"/>
    <col min="9" max="9" width="10.00390625" style="0" customWidth="1"/>
    <col min="10" max="10" width="3.625" style="0" customWidth="1"/>
  </cols>
  <sheetData>
    <row r="1" spans="1:9" ht="33.75" customHeight="1">
      <c r="A1" s="465" t="s">
        <v>266</v>
      </c>
      <c r="B1" s="466"/>
      <c r="C1" s="466"/>
      <c r="D1" s="466"/>
      <c r="E1" s="466"/>
      <c r="F1" s="466"/>
      <c r="G1" s="466"/>
      <c r="H1" s="466"/>
      <c r="I1" s="466"/>
    </row>
    <row r="2" spans="1:10" ht="25.5" customHeight="1">
      <c r="A2" s="467" t="s">
        <v>111</v>
      </c>
      <c r="B2" s="468"/>
      <c r="C2" s="194"/>
      <c r="D2" s="194"/>
      <c r="E2" s="194"/>
      <c r="F2" s="469" t="s">
        <v>1</v>
      </c>
      <c r="G2" s="470"/>
      <c r="H2" s="471"/>
      <c r="I2" s="471"/>
      <c r="J2" s="219"/>
    </row>
    <row r="3" spans="1:10" ht="25.5" customHeight="1">
      <c r="A3" s="459" t="s">
        <v>2</v>
      </c>
      <c r="B3" s="456" t="s">
        <v>112</v>
      </c>
      <c r="C3" s="455" t="s">
        <v>267</v>
      </c>
      <c r="D3" s="456"/>
      <c r="E3" s="456"/>
      <c r="F3" s="455" t="s">
        <v>268</v>
      </c>
      <c r="G3" s="456"/>
      <c r="H3" s="456"/>
      <c r="I3" s="474" t="s">
        <v>113</v>
      </c>
      <c r="J3" s="220"/>
    </row>
    <row r="4" spans="1:10" ht="25.5" customHeight="1">
      <c r="A4" s="460"/>
      <c r="B4" s="463"/>
      <c r="C4" s="195" t="s">
        <v>114</v>
      </c>
      <c r="D4" s="195" t="s">
        <v>115</v>
      </c>
      <c r="E4" s="195" t="s">
        <v>116</v>
      </c>
      <c r="F4" s="195" t="s">
        <v>117</v>
      </c>
      <c r="G4" s="195" t="s">
        <v>115</v>
      </c>
      <c r="H4" s="195" t="s">
        <v>116</v>
      </c>
      <c r="I4" s="475"/>
      <c r="J4" s="220"/>
    </row>
    <row r="5" spans="1:10" s="118" customFormat="1" ht="25.5" customHeight="1">
      <c r="A5" s="196">
        <v>1</v>
      </c>
      <c r="B5" s="197" t="s">
        <v>118</v>
      </c>
      <c r="C5" s="129">
        <v>6863</v>
      </c>
      <c r="D5" s="129">
        <v>4720</v>
      </c>
      <c r="E5" s="198">
        <f aca="true" t="shared" si="0" ref="E5:E10">(C5/D5-1)*100</f>
        <v>45.40254237288135</v>
      </c>
      <c r="F5" s="129">
        <v>44294</v>
      </c>
      <c r="G5" s="129">
        <v>36043</v>
      </c>
      <c r="H5" s="198">
        <f aca="true" t="shared" si="1" ref="H5:H10">(F5/G5-1)*100</f>
        <v>22.89210110146214</v>
      </c>
      <c r="I5" s="221">
        <f aca="true" t="shared" si="2" ref="I5:I10">F5/114982*100</f>
        <v>38.5225513558644</v>
      </c>
      <c r="J5" s="222"/>
    </row>
    <row r="6" spans="1:10" s="117" customFormat="1" ht="25.5" customHeight="1">
      <c r="A6" s="196">
        <v>2</v>
      </c>
      <c r="B6" s="197" t="s">
        <v>119</v>
      </c>
      <c r="C6" s="129">
        <v>2836.7365</v>
      </c>
      <c r="D6" s="129">
        <v>2404.9423</v>
      </c>
      <c r="E6" s="198">
        <f t="shared" si="0"/>
        <v>17.954451547548555</v>
      </c>
      <c r="F6" s="129">
        <v>20643.9382</v>
      </c>
      <c r="G6" s="129">
        <v>16034.6583</v>
      </c>
      <c r="H6" s="198">
        <f t="shared" si="1"/>
        <v>28.745731987316514</v>
      </c>
      <c r="I6" s="221">
        <f t="shared" si="2"/>
        <v>17.954060809518012</v>
      </c>
      <c r="J6" s="222"/>
    </row>
    <row r="7" spans="1:10" s="117" customFormat="1" ht="25.5" customHeight="1">
      <c r="A7" s="199">
        <v>3</v>
      </c>
      <c r="B7" s="197" t="s">
        <v>120</v>
      </c>
      <c r="C7" s="129">
        <v>2514.2166</v>
      </c>
      <c r="D7" s="129">
        <v>1695.1863</v>
      </c>
      <c r="E7" s="198">
        <f t="shared" si="0"/>
        <v>48.315061300342045</v>
      </c>
      <c r="F7" s="129">
        <v>16149.1885</v>
      </c>
      <c r="G7" s="129">
        <v>13209.3613</v>
      </c>
      <c r="H7" s="198">
        <f t="shared" si="1"/>
        <v>22.255634721718142</v>
      </c>
      <c r="I7" s="221">
        <f t="shared" si="2"/>
        <v>14.044970951975092</v>
      </c>
      <c r="J7" s="222"/>
    </row>
    <row r="8" spans="1:10" s="117" customFormat="1" ht="25.5" customHeight="1">
      <c r="A8" s="199">
        <v>4</v>
      </c>
      <c r="B8" s="197" t="s">
        <v>121</v>
      </c>
      <c r="C8" s="129">
        <v>947.9873</v>
      </c>
      <c r="D8" s="129">
        <v>1272.7698</v>
      </c>
      <c r="E8" s="198">
        <f t="shared" si="0"/>
        <v>-25.517772341864177</v>
      </c>
      <c r="F8" s="129">
        <v>8945.4273</v>
      </c>
      <c r="G8" s="129">
        <v>9374.7231</v>
      </c>
      <c r="H8" s="198">
        <f t="shared" si="1"/>
        <v>-4.579290453922846</v>
      </c>
      <c r="I8" s="221">
        <f t="shared" si="2"/>
        <v>7.779850150458333</v>
      </c>
      <c r="J8" s="222"/>
    </row>
    <row r="9" spans="1:10" s="117" customFormat="1" ht="25.5" customHeight="1">
      <c r="A9" s="196">
        <v>5</v>
      </c>
      <c r="B9" s="197" t="s">
        <v>122</v>
      </c>
      <c r="C9" s="129">
        <v>2172.0478</v>
      </c>
      <c r="D9" s="129">
        <v>2139.6803</v>
      </c>
      <c r="E9" s="198">
        <f t="shared" si="0"/>
        <v>1.5127259899528012</v>
      </c>
      <c r="F9" s="129">
        <v>7211.5559</v>
      </c>
      <c r="G9" s="129">
        <v>7055.2489</v>
      </c>
      <c r="H9" s="198">
        <f t="shared" si="1"/>
        <v>2.2154710941523437</v>
      </c>
      <c r="I9" s="221">
        <f t="shared" si="2"/>
        <v>6.271899862587188</v>
      </c>
      <c r="J9" s="222"/>
    </row>
    <row r="10" spans="1:10" s="117" customFormat="1" ht="25.5" customHeight="1">
      <c r="A10" s="472" t="s">
        <v>123</v>
      </c>
      <c r="B10" s="473"/>
      <c r="C10" s="200">
        <f>SUM(C5:C9)</f>
        <v>15333.9882</v>
      </c>
      <c r="D10" s="200">
        <f>SUM(D5:D9)</f>
        <v>12232.5787</v>
      </c>
      <c r="E10" s="198">
        <f t="shared" si="0"/>
        <v>25.353685237275435</v>
      </c>
      <c r="F10" s="201">
        <f>SUM(F5:F9)</f>
        <v>97244.10990000001</v>
      </c>
      <c r="G10" s="201">
        <f>SUM(G5:G9)</f>
        <v>81716.99160000001</v>
      </c>
      <c r="H10" s="198">
        <f t="shared" si="1"/>
        <v>19.001088997505388</v>
      </c>
      <c r="I10" s="221">
        <f t="shared" si="2"/>
        <v>84.57333313040303</v>
      </c>
      <c r="J10" s="222"/>
    </row>
    <row r="11" spans="1:10" ht="25.5" customHeight="1">
      <c r="A11" s="461" t="s">
        <v>2</v>
      </c>
      <c r="B11" s="454" t="s">
        <v>124</v>
      </c>
      <c r="C11" s="453" t="s">
        <v>269</v>
      </c>
      <c r="D11" s="454"/>
      <c r="E11" s="454"/>
      <c r="F11" s="455" t="s">
        <v>270</v>
      </c>
      <c r="G11" s="456"/>
      <c r="H11" s="456"/>
      <c r="I11" s="451" t="s">
        <v>125</v>
      </c>
      <c r="J11" s="222"/>
    </row>
    <row r="12" spans="1:10" ht="25.5" customHeight="1">
      <c r="A12" s="462"/>
      <c r="B12" s="464"/>
      <c r="C12" s="202" t="s">
        <v>114</v>
      </c>
      <c r="D12" s="202" t="s">
        <v>115</v>
      </c>
      <c r="E12" s="202" t="s">
        <v>116</v>
      </c>
      <c r="F12" s="202" t="s">
        <v>117</v>
      </c>
      <c r="G12" s="202" t="s">
        <v>115</v>
      </c>
      <c r="H12" s="202" t="s">
        <v>116</v>
      </c>
      <c r="I12" s="452"/>
      <c r="J12" s="222"/>
    </row>
    <row r="13" spans="1:11" s="117" customFormat="1" ht="25.5" customHeight="1">
      <c r="A13" s="203">
        <v>1</v>
      </c>
      <c r="B13" s="204" t="s">
        <v>126</v>
      </c>
      <c r="C13" s="205">
        <v>1320.784</v>
      </c>
      <c r="D13" s="206">
        <v>448.2282</v>
      </c>
      <c r="E13" s="198">
        <f aca="true" t="shared" si="3" ref="E13:E18">(C13/D13-1)*100</f>
        <v>194.66776075222398</v>
      </c>
      <c r="F13" s="206">
        <v>6851.7196</v>
      </c>
      <c r="G13" s="206">
        <v>2924.3346</v>
      </c>
      <c r="H13" s="207">
        <f aca="true" t="shared" si="4" ref="H13:H18">(F13/G13-1)*100</f>
        <v>134.30012420603305</v>
      </c>
      <c r="I13" s="223">
        <f aca="true" t="shared" si="5" ref="I13:I18">F13/19118*100</f>
        <v>35.839102416570775</v>
      </c>
      <c r="J13" s="222"/>
      <c r="K13" s="66"/>
    </row>
    <row r="14" spans="1:11" s="117" customFormat="1" ht="26.25" customHeight="1">
      <c r="A14" s="203">
        <v>2</v>
      </c>
      <c r="B14" s="395" t="s">
        <v>262</v>
      </c>
      <c r="C14" s="208">
        <v>360.8054</v>
      </c>
      <c r="D14" s="209">
        <v>187.1525</v>
      </c>
      <c r="E14" s="198">
        <f t="shared" si="3"/>
        <v>92.78684495264558</v>
      </c>
      <c r="F14" s="206">
        <v>3105.4239</v>
      </c>
      <c r="G14" s="206">
        <v>2445.6591</v>
      </c>
      <c r="H14" s="207">
        <f t="shared" si="4"/>
        <v>26.976973201211884</v>
      </c>
      <c r="I14" s="223">
        <f t="shared" si="5"/>
        <v>16.24345590542944</v>
      </c>
      <c r="J14" s="222"/>
      <c r="K14" s="66"/>
    </row>
    <row r="15" spans="1:11" s="117" customFormat="1" ht="25.5" customHeight="1">
      <c r="A15" s="210">
        <v>3</v>
      </c>
      <c r="B15" s="396" t="s">
        <v>263</v>
      </c>
      <c r="C15" s="206">
        <v>301.0635</v>
      </c>
      <c r="D15" s="206">
        <v>335.5195</v>
      </c>
      <c r="E15" s="198">
        <f t="shared" si="3"/>
        <v>-10.269447826430367</v>
      </c>
      <c r="F15" s="206">
        <v>2864.5575</v>
      </c>
      <c r="G15" s="206">
        <v>3078.3206</v>
      </c>
      <c r="H15" s="207">
        <f t="shared" si="4"/>
        <v>-6.944146753265401</v>
      </c>
      <c r="I15" s="223">
        <f t="shared" si="5"/>
        <v>14.983562611151793</v>
      </c>
      <c r="J15" s="222"/>
      <c r="K15" s="66"/>
    </row>
    <row r="16" spans="1:11" s="118" customFormat="1" ht="25.5" customHeight="1">
      <c r="A16" s="210">
        <v>4</v>
      </c>
      <c r="B16" s="204" t="s">
        <v>127</v>
      </c>
      <c r="C16" s="205">
        <v>104.2465</v>
      </c>
      <c r="D16" s="206">
        <v>28.2856</v>
      </c>
      <c r="E16" s="198">
        <f t="shared" si="3"/>
        <v>268.54972141301585</v>
      </c>
      <c r="F16" s="206">
        <v>1679.0924</v>
      </c>
      <c r="G16" s="206">
        <v>630.9158</v>
      </c>
      <c r="H16" s="207">
        <f t="shared" si="4"/>
        <v>166.1357347525613</v>
      </c>
      <c r="I16" s="223">
        <f t="shared" si="5"/>
        <v>8.782782717857517</v>
      </c>
      <c r="J16" s="222"/>
      <c r="K16" s="66"/>
    </row>
    <row r="17" spans="1:11" s="117" customFormat="1" ht="25.5" customHeight="1">
      <c r="A17" s="203">
        <v>5</v>
      </c>
      <c r="B17" s="211" t="s">
        <v>128</v>
      </c>
      <c r="C17" s="205">
        <v>105.4058</v>
      </c>
      <c r="D17" s="206">
        <v>155.9525</v>
      </c>
      <c r="E17" s="198">
        <f t="shared" si="3"/>
        <v>-32.41159968580176</v>
      </c>
      <c r="F17" s="206">
        <v>1202.7955</v>
      </c>
      <c r="G17" s="206">
        <v>806.4339</v>
      </c>
      <c r="H17" s="207">
        <f t="shared" si="4"/>
        <v>49.14991792879739</v>
      </c>
      <c r="I17" s="223">
        <f t="shared" si="5"/>
        <v>6.291429542839209</v>
      </c>
      <c r="J17" s="222"/>
      <c r="K17" s="66"/>
    </row>
    <row r="18" spans="1:10" s="117" customFormat="1" ht="25.5" customHeight="1">
      <c r="A18" s="457" t="s">
        <v>129</v>
      </c>
      <c r="B18" s="458"/>
      <c r="C18" s="212">
        <f>SUM(C13:C17)</f>
        <v>2192.3052000000002</v>
      </c>
      <c r="D18" s="213">
        <f>SUM(D13:D17)</f>
        <v>1155.1383</v>
      </c>
      <c r="E18" s="214">
        <f t="shared" si="3"/>
        <v>89.78724885150118</v>
      </c>
      <c r="F18" s="213">
        <f>SUM(F13:F17)</f>
        <v>15703.5889</v>
      </c>
      <c r="G18" s="213">
        <f>SUM(G13:G17)</f>
        <v>9885.664</v>
      </c>
      <c r="H18" s="215">
        <f t="shared" si="4"/>
        <v>58.8521408374794</v>
      </c>
      <c r="I18" s="223">
        <f t="shared" si="5"/>
        <v>82.14033319384873</v>
      </c>
      <c r="J18" s="222"/>
    </row>
    <row r="19" spans="3:7" ht="14.25">
      <c r="C19" s="216"/>
      <c r="E19" s="217"/>
      <c r="F19" s="218"/>
      <c r="G19" s="218"/>
    </row>
    <row r="20" spans="5:7" ht="14.25">
      <c r="E20" s="217"/>
      <c r="F20" s="218"/>
      <c r="G20" s="218"/>
    </row>
    <row r="21" spans="5:7" ht="14.25">
      <c r="E21" s="217"/>
      <c r="F21" s="218"/>
      <c r="G21" s="218"/>
    </row>
  </sheetData>
  <sheetProtection/>
  <mergeCells count="15">
    <mergeCell ref="A1:I1"/>
    <mergeCell ref="A2:B2"/>
    <mergeCell ref="F2:I2"/>
    <mergeCell ref="C3:E3"/>
    <mergeCell ref="F3:H3"/>
    <mergeCell ref="I3:I4"/>
    <mergeCell ref="I11:I12"/>
    <mergeCell ref="C11:E11"/>
    <mergeCell ref="F11:H11"/>
    <mergeCell ref="A18:B18"/>
    <mergeCell ref="A3:A4"/>
    <mergeCell ref="A11:A12"/>
    <mergeCell ref="B3:B4"/>
    <mergeCell ref="B11:B12"/>
    <mergeCell ref="A10:B10"/>
  </mergeCells>
  <printOptions horizontalCentered="1"/>
  <pageMargins left="0.7479166666666667" right="0.7479166666666667" top="0.5902777777777778" bottom="0.3930555555555555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B1">
      <selection activeCell="O10" sqref="O10"/>
    </sheetView>
  </sheetViews>
  <sheetFormatPr defaultColWidth="9.00390625" defaultRowHeight="14.25"/>
  <cols>
    <col min="2" max="2" width="15.375" style="67" customWidth="1"/>
    <col min="3" max="3" width="12.00390625" style="66" customWidth="1"/>
    <col min="4" max="4" width="10.375" style="118" customWidth="1"/>
    <col min="5" max="5" width="9.625" style="0" customWidth="1"/>
    <col min="6" max="6" width="11.00390625" style="0" customWidth="1"/>
    <col min="7" max="7" width="11.375" style="0" customWidth="1"/>
    <col min="8" max="8" width="9.25390625" style="119" customWidth="1"/>
    <col min="9" max="9" width="11.875" style="66" customWidth="1"/>
    <col min="10" max="10" width="10.875" style="0" customWidth="1"/>
    <col min="11" max="11" width="10.50390625" style="0" customWidth="1"/>
  </cols>
  <sheetData>
    <row r="1" spans="2:11" ht="28.5" customHeight="1">
      <c r="B1" s="483" t="s">
        <v>272</v>
      </c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8" customHeight="1">
      <c r="A2" s="68"/>
      <c r="B2" s="120" t="s">
        <v>130</v>
      </c>
      <c r="C2" s="121"/>
      <c r="D2" s="122"/>
      <c r="E2" s="123"/>
      <c r="F2" s="123"/>
      <c r="G2" s="121"/>
      <c r="H2" s="122"/>
      <c r="I2" s="484" t="s">
        <v>1</v>
      </c>
      <c r="J2" s="484"/>
      <c r="K2" s="484"/>
    </row>
    <row r="3" spans="1:11" ht="22.5" customHeight="1">
      <c r="A3" s="476" t="s">
        <v>131</v>
      </c>
      <c r="B3" s="479" t="s">
        <v>132</v>
      </c>
      <c r="C3" s="485" t="s">
        <v>133</v>
      </c>
      <c r="D3" s="486"/>
      <c r="E3" s="486"/>
      <c r="F3" s="485" t="s">
        <v>134</v>
      </c>
      <c r="G3" s="486"/>
      <c r="H3" s="486"/>
      <c r="I3" s="485" t="s">
        <v>135</v>
      </c>
      <c r="J3" s="486"/>
      <c r="K3" s="487"/>
    </row>
    <row r="4" spans="1:11" ht="38.25" customHeight="1">
      <c r="A4" s="477"/>
      <c r="B4" s="480"/>
      <c r="C4" s="124" t="s">
        <v>136</v>
      </c>
      <c r="D4" s="125" t="s">
        <v>137</v>
      </c>
      <c r="E4" s="126" t="s">
        <v>83</v>
      </c>
      <c r="F4" s="127" t="s">
        <v>136</v>
      </c>
      <c r="G4" s="127" t="s">
        <v>137</v>
      </c>
      <c r="H4" s="125" t="s">
        <v>83</v>
      </c>
      <c r="I4" s="127" t="s">
        <v>136</v>
      </c>
      <c r="J4" s="127" t="s">
        <v>137</v>
      </c>
      <c r="K4" s="177" t="s">
        <v>83</v>
      </c>
    </row>
    <row r="5" spans="1:11" s="116" customFormat="1" ht="27.75" customHeight="1">
      <c r="A5" s="477"/>
      <c r="B5" s="128" t="s">
        <v>11</v>
      </c>
      <c r="C5" s="129">
        <v>133913</v>
      </c>
      <c r="D5" s="130">
        <v>26.092728950490574</v>
      </c>
      <c r="E5" s="129">
        <v>100</v>
      </c>
      <c r="F5" s="131">
        <v>114795</v>
      </c>
      <c r="G5" s="130">
        <v>23.81224586645383</v>
      </c>
      <c r="H5" s="129">
        <f>F5/F5*100</f>
        <v>100</v>
      </c>
      <c r="I5" s="178">
        <v>19118</v>
      </c>
      <c r="J5" s="130">
        <v>41.77233963663329</v>
      </c>
      <c r="K5" s="179">
        <v>100</v>
      </c>
    </row>
    <row r="6" spans="1:11" ht="27.75" customHeight="1">
      <c r="A6" s="132" t="s">
        <v>138</v>
      </c>
      <c r="B6" s="133" t="s">
        <v>139</v>
      </c>
      <c r="C6" s="129">
        <v>30978</v>
      </c>
      <c r="D6" s="130">
        <v>22.767804066103903</v>
      </c>
      <c r="E6" s="134">
        <f>C6/C5*100</f>
        <v>23.1329295886135</v>
      </c>
      <c r="F6" s="131">
        <v>25060</v>
      </c>
      <c r="G6" s="130">
        <v>5.546898033104486</v>
      </c>
      <c r="H6" s="135">
        <f>F6/F5*100</f>
        <v>21.830219086197133</v>
      </c>
      <c r="I6" s="129">
        <v>5918</v>
      </c>
      <c r="J6" s="130">
        <v>297.18120805369125</v>
      </c>
      <c r="K6" s="179">
        <f>I6/I5*100</f>
        <v>30.95512082853855</v>
      </c>
    </row>
    <row r="7" spans="1:11" ht="27.75" customHeight="1">
      <c r="A7" s="132" t="s">
        <v>140</v>
      </c>
      <c r="B7" s="133" t="s">
        <v>141</v>
      </c>
      <c r="C7" s="129">
        <v>23324</v>
      </c>
      <c r="D7" s="130">
        <v>17.45392285225098</v>
      </c>
      <c r="E7" s="134">
        <f>C7/C5*100</f>
        <v>17.417278382233242</v>
      </c>
      <c r="F7" s="131">
        <v>22693</v>
      </c>
      <c r="G7" s="130">
        <v>14.726996966632955</v>
      </c>
      <c r="H7" s="135">
        <f>F7/F5*100</f>
        <v>19.76828259070517</v>
      </c>
      <c r="I7" s="129">
        <v>631</v>
      </c>
      <c r="J7" s="130">
        <v>708.9743589743589</v>
      </c>
      <c r="K7" s="179">
        <f>I7/I5*100</f>
        <v>3.3005544513024376</v>
      </c>
    </row>
    <row r="8" spans="1:11" ht="27.75" customHeight="1">
      <c r="A8" s="132" t="s">
        <v>142</v>
      </c>
      <c r="B8" s="133" t="s">
        <v>143</v>
      </c>
      <c r="C8" s="129">
        <v>15600</v>
      </c>
      <c r="D8" s="130">
        <v>39.647301047354766</v>
      </c>
      <c r="E8" s="134">
        <f>C8/C5*100</f>
        <v>11.64935443160858</v>
      </c>
      <c r="F8" s="131">
        <v>14088</v>
      </c>
      <c r="G8" s="130">
        <v>57.07436726502397</v>
      </c>
      <c r="H8" s="135">
        <f>F8/F5*100</f>
        <v>12.272311511825427</v>
      </c>
      <c r="I8" s="129">
        <v>1512</v>
      </c>
      <c r="J8" s="130">
        <v>-31.335149863760215</v>
      </c>
      <c r="K8" s="179">
        <f>I8/I5*100</f>
        <v>7.908777068731039</v>
      </c>
    </row>
    <row r="9" spans="1:11" ht="27.75" customHeight="1">
      <c r="A9" s="136" t="s">
        <v>144</v>
      </c>
      <c r="B9" s="133" t="s">
        <v>145</v>
      </c>
      <c r="C9" s="129">
        <v>7430</v>
      </c>
      <c r="D9" s="130">
        <v>20.597305632202566</v>
      </c>
      <c r="E9" s="134">
        <f>C9/C5*100</f>
        <v>5.54837842479819</v>
      </c>
      <c r="F9" s="131">
        <v>5758</v>
      </c>
      <c r="G9" s="130">
        <v>20.058381984987484</v>
      </c>
      <c r="H9" s="135">
        <f>F9/F5*100</f>
        <v>5.015897904961018</v>
      </c>
      <c r="I9" s="129">
        <v>1672</v>
      </c>
      <c r="J9" s="130">
        <v>22.4908424908425</v>
      </c>
      <c r="K9" s="179">
        <f>I9/I5*100</f>
        <v>8.745684695051784</v>
      </c>
    </row>
    <row r="10" spans="1:11" ht="27.75" customHeight="1">
      <c r="A10" s="137"/>
      <c r="B10" s="133" t="s">
        <v>146</v>
      </c>
      <c r="C10" s="129">
        <v>19108</v>
      </c>
      <c r="D10" s="130">
        <v>13.697488992026653</v>
      </c>
      <c r="E10" s="134">
        <f>C10/C5*100</f>
        <v>14.268965671742102</v>
      </c>
      <c r="F10" s="131">
        <v>14530</v>
      </c>
      <c r="G10" s="130">
        <v>14.400440910164548</v>
      </c>
      <c r="H10" s="135">
        <f>F10/F5*100</f>
        <v>12.657345703210071</v>
      </c>
      <c r="I10" s="129">
        <v>4578</v>
      </c>
      <c r="J10" s="130">
        <v>11.522533495736909</v>
      </c>
      <c r="K10" s="179">
        <f>I10/I5*100</f>
        <v>23.94601945810231</v>
      </c>
    </row>
    <row r="11" spans="1:11" s="117" customFormat="1" ht="27.75" customHeight="1">
      <c r="A11" s="138"/>
      <c r="B11" s="133" t="s">
        <v>147</v>
      </c>
      <c r="C11" s="129">
        <v>7863</v>
      </c>
      <c r="D11" s="130">
        <v>91.4070107108082</v>
      </c>
      <c r="E11" s="134">
        <f>C11/C5*100</f>
        <v>5.871722685624248</v>
      </c>
      <c r="F11" s="131">
        <v>7846</v>
      </c>
      <c r="G11" s="130">
        <v>90.99318403115872</v>
      </c>
      <c r="H11" s="135">
        <f>F11/F5*100</f>
        <v>6.834792456117427</v>
      </c>
      <c r="I11" s="129">
        <v>17</v>
      </c>
      <c r="J11" s="130"/>
      <c r="K11" s="179">
        <f>I11/I5*100</f>
        <v>0.08892143529657914</v>
      </c>
    </row>
    <row r="12" spans="1:11" ht="27.75" customHeight="1">
      <c r="A12" s="139" t="s">
        <v>148</v>
      </c>
      <c r="B12" s="133" t="s">
        <v>149</v>
      </c>
      <c r="C12" s="129">
        <v>4352</v>
      </c>
      <c r="D12" s="130">
        <v>-22.43806808055605</v>
      </c>
      <c r="E12" s="134">
        <f>C12/C5*100</f>
        <v>3.249871185023112</v>
      </c>
      <c r="F12" s="131">
        <v>4187</v>
      </c>
      <c r="G12" s="130">
        <v>-24.10730469458039</v>
      </c>
      <c r="H12" s="135">
        <f>F12/F5*100</f>
        <v>3.647371401193432</v>
      </c>
      <c r="I12" s="129">
        <v>165</v>
      </c>
      <c r="J12" s="130">
        <v>75.53191489361701</v>
      </c>
      <c r="K12" s="179">
        <f>I12/I5*100</f>
        <v>0.863060989643268</v>
      </c>
    </row>
    <row r="13" spans="1:11" ht="27.75" customHeight="1">
      <c r="A13" s="132" t="s">
        <v>150</v>
      </c>
      <c r="B13" s="140" t="s">
        <v>151</v>
      </c>
      <c r="C13" s="129">
        <v>4591</v>
      </c>
      <c r="D13" s="141">
        <v>30.9469480889903</v>
      </c>
      <c r="E13" s="134">
        <f>C13/C5*100</f>
        <v>3.428345268943269</v>
      </c>
      <c r="F13" s="142">
        <v>4477</v>
      </c>
      <c r="G13" s="143">
        <v>29.768115942028995</v>
      </c>
      <c r="H13" s="144">
        <f>F13/F5*100</f>
        <v>3.8999956444096</v>
      </c>
      <c r="I13" s="180">
        <v>114</v>
      </c>
      <c r="J13" s="141">
        <v>103.57142857142856</v>
      </c>
      <c r="K13" s="179">
        <f>I13/I5*100</f>
        <v>0.5962966837535307</v>
      </c>
    </row>
    <row r="14" spans="1:11" ht="27.75" customHeight="1">
      <c r="A14" s="132" t="s">
        <v>142</v>
      </c>
      <c r="B14" s="140" t="s">
        <v>152</v>
      </c>
      <c r="C14" s="129">
        <v>7873</v>
      </c>
      <c r="D14" s="141">
        <v>54.433111023930955</v>
      </c>
      <c r="E14" s="134">
        <f>C14/C5*100</f>
        <v>5.879190220516305</v>
      </c>
      <c r="F14" s="142">
        <v>6718</v>
      </c>
      <c r="G14" s="141">
        <v>81.02937213689032</v>
      </c>
      <c r="H14" s="144">
        <f>F14/F5*100</f>
        <v>5.852171261814539</v>
      </c>
      <c r="I14" s="180">
        <v>1155</v>
      </c>
      <c r="J14" s="141">
        <v>-16.726748377793797</v>
      </c>
      <c r="K14" s="179">
        <f>I14/I5*100</f>
        <v>6.041426927502877</v>
      </c>
    </row>
    <row r="15" spans="1:11" ht="27" customHeight="1">
      <c r="A15" s="132" t="s">
        <v>144</v>
      </c>
      <c r="B15" s="145" t="s">
        <v>153</v>
      </c>
      <c r="C15" s="129">
        <v>3726</v>
      </c>
      <c r="D15" s="146">
        <v>79.47976878612717</v>
      </c>
      <c r="E15" s="134">
        <f>C15/C5*100</f>
        <v>2.7824035007803576</v>
      </c>
      <c r="F15" s="147">
        <v>2727</v>
      </c>
      <c r="G15" s="146">
        <v>73.03299492385787</v>
      </c>
      <c r="H15" s="146">
        <f>F15/F5*100</f>
        <v>2.3755390043120346</v>
      </c>
      <c r="I15" s="181">
        <v>999</v>
      </c>
      <c r="J15" s="146">
        <v>99.8</v>
      </c>
      <c r="K15" s="179">
        <f>I15/I5*100</f>
        <v>5.2254419918401505</v>
      </c>
    </row>
    <row r="16" spans="1:11" ht="27" customHeight="1">
      <c r="A16" s="139"/>
      <c r="B16" s="148" t="s">
        <v>154</v>
      </c>
      <c r="C16" s="129">
        <v>1479</v>
      </c>
      <c r="D16" s="149">
        <v>3.1380753138075423</v>
      </c>
      <c r="E16" s="134">
        <f>C16/C5*100</f>
        <v>1.1044484105351982</v>
      </c>
      <c r="F16" s="150">
        <v>1440</v>
      </c>
      <c r="G16" s="149">
        <v>75.60975609756098</v>
      </c>
      <c r="H16" s="149">
        <f>F16/F5*100</f>
        <v>1.2544100352802823</v>
      </c>
      <c r="I16" s="182">
        <v>39</v>
      </c>
      <c r="J16" s="149">
        <v>-93.64820846905538</v>
      </c>
      <c r="K16" s="179">
        <f>I16/I5*100</f>
        <v>0.20399623391568156</v>
      </c>
    </row>
    <row r="17" spans="1:11" s="116" customFormat="1" ht="27" customHeight="1">
      <c r="A17" s="151"/>
      <c r="B17" s="152" t="s">
        <v>155</v>
      </c>
      <c r="C17" s="153">
        <v>7589</v>
      </c>
      <c r="D17" s="154">
        <v>47.645914396887164</v>
      </c>
      <c r="E17" s="155">
        <f>C17/C5*100</f>
        <v>5.6671122295818925</v>
      </c>
      <c r="F17" s="156">
        <v>5271</v>
      </c>
      <c r="G17" s="154">
        <v>48.64636209813875</v>
      </c>
      <c r="H17" s="154">
        <f>F17/F5*100</f>
        <v>4.591663399973866</v>
      </c>
      <c r="I17" s="183">
        <v>2318</v>
      </c>
      <c r="J17" s="154">
        <v>45.42032622333751</v>
      </c>
      <c r="K17" s="184">
        <f>I17/I5*100</f>
        <v>12.124699236321792</v>
      </c>
    </row>
    <row r="18" spans="3:11" ht="14.25">
      <c r="C18" s="157"/>
      <c r="E18" s="158"/>
      <c r="F18" s="94"/>
      <c r="H18" s="159"/>
      <c r="I18" s="157"/>
      <c r="K18" s="158"/>
    </row>
    <row r="19" spans="3:6" ht="14.25">
      <c r="C19" s="157"/>
      <c r="F19" s="94"/>
    </row>
    <row r="20" spans="1:12" ht="18.75">
      <c r="A20" s="160"/>
      <c r="B20" s="161"/>
      <c r="C20" s="162"/>
      <c r="D20" s="163"/>
      <c r="E20" s="164"/>
      <c r="F20" s="165"/>
      <c r="G20" s="163"/>
      <c r="H20" s="166"/>
      <c r="I20" s="185"/>
      <c r="J20" s="186"/>
      <c r="K20" s="164"/>
      <c r="L20" s="41"/>
    </row>
    <row r="21" spans="1:12" ht="15.75">
      <c r="A21" s="478" t="s">
        <v>131</v>
      </c>
      <c r="B21" s="481" t="s">
        <v>11</v>
      </c>
      <c r="C21" s="167" t="s">
        <v>4</v>
      </c>
      <c r="D21" s="168" t="s">
        <v>156</v>
      </c>
      <c r="E21" s="169" t="s">
        <v>157</v>
      </c>
      <c r="F21" s="169" t="s">
        <v>158</v>
      </c>
      <c r="G21" s="169" t="s">
        <v>159</v>
      </c>
      <c r="H21" s="169" t="s">
        <v>160</v>
      </c>
      <c r="I21" s="187" t="s">
        <v>161</v>
      </c>
      <c r="J21" s="167" t="s">
        <v>162</v>
      </c>
      <c r="K21" s="169" t="s">
        <v>163</v>
      </c>
      <c r="L21" s="187" t="s">
        <v>161</v>
      </c>
    </row>
    <row r="22" spans="1:12" ht="14.25">
      <c r="A22" s="478"/>
      <c r="B22" s="482"/>
      <c r="C22" s="170">
        <f aca="true" t="shared" si="0" ref="C22:C34">E22</f>
        <v>133913</v>
      </c>
      <c r="D22" s="171">
        <f aca="true" t="shared" si="1" ref="D22:D34">(E22/F22-1)*100</f>
        <v>26.092728950490574</v>
      </c>
      <c r="E22" s="170">
        <f>G22+J22</f>
        <v>133913</v>
      </c>
      <c r="F22" s="170">
        <f>H22+K22</f>
        <v>106202</v>
      </c>
      <c r="G22" s="172">
        <v>114795</v>
      </c>
      <c r="H22" s="173">
        <v>92717</v>
      </c>
      <c r="I22" s="188">
        <f>(G22/H22-1)*100</f>
        <v>23.81224586645383</v>
      </c>
      <c r="J22" s="189">
        <v>19118</v>
      </c>
      <c r="K22" s="189">
        <v>13485</v>
      </c>
      <c r="L22" s="188">
        <f>(J22/K22-1)*100</f>
        <v>41.77233963663329</v>
      </c>
    </row>
    <row r="23" spans="1:12" ht="18.75">
      <c r="A23" s="407" t="s">
        <v>164</v>
      </c>
      <c r="B23" s="174" t="s">
        <v>139</v>
      </c>
      <c r="C23" s="170">
        <f t="shared" si="0"/>
        <v>30978</v>
      </c>
      <c r="D23" s="171">
        <f t="shared" si="1"/>
        <v>22.767804066103903</v>
      </c>
      <c r="E23" s="170">
        <f>G23+J23</f>
        <v>30978</v>
      </c>
      <c r="F23" s="170">
        <f>H23+K23</f>
        <v>25233</v>
      </c>
      <c r="G23" s="172">
        <v>25060</v>
      </c>
      <c r="H23" s="173">
        <v>23743</v>
      </c>
      <c r="I23" s="188">
        <f aca="true" t="shared" si="2" ref="I23:I34">(G23/H23-1)*100</f>
        <v>5.546898033104486</v>
      </c>
      <c r="J23" s="189">
        <v>5918</v>
      </c>
      <c r="K23" s="189">
        <v>1490</v>
      </c>
      <c r="L23" s="188">
        <f aca="true" t="shared" si="3" ref="L23:L34">(J23/K23-1)*100</f>
        <v>297.18120805369125</v>
      </c>
    </row>
    <row r="24" spans="1:12" ht="18.75">
      <c r="A24" s="407"/>
      <c r="B24" s="174" t="s">
        <v>165</v>
      </c>
      <c r="C24" s="170">
        <f t="shared" si="0"/>
        <v>23324</v>
      </c>
      <c r="D24" s="171">
        <f t="shared" si="1"/>
        <v>17.45392285225098</v>
      </c>
      <c r="E24" s="170">
        <f aca="true" t="shared" si="4" ref="E24:E34">G24+J24</f>
        <v>23324</v>
      </c>
      <c r="F24" s="170">
        <f aca="true" t="shared" si="5" ref="F24:F34">H24+K24</f>
        <v>19858</v>
      </c>
      <c r="G24" s="172">
        <v>22693</v>
      </c>
      <c r="H24" s="173">
        <v>19780</v>
      </c>
      <c r="I24" s="188">
        <f t="shared" si="2"/>
        <v>14.726996966632955</v>
      </c>
      <c r="J24" s="189">
        <v>631</v>
      </c>
      <c r="K24" s="189">
        <v>78</v>
      </c>
      <c r="L24" s="188">
        <f t="shared" si="3"/>
        <v>708.9743589743589</v>
      </c>
    </row>
    <row r="25" spans="1:12" ht="18.75">
      <c r="A25" s="407"/>
      <c r="B25" s="174" t="s">
        <v>143</v>
      </c>
      <c r="C25" s="170">
        <f t="shared" si="0"/>
        <v>15600</v>
      </c>
      <c r="D25" s="171">
        <f t="shared" si="1"/>
        <v>39.647301047354766</v>
      </c>
      <c r="E25" s="170">
        <f t="shared" si="4"/>
        <v>15600</v>
      </c>
      <c r="F25" s="170">
        <f t="shared" si="5"/>
        <v>11171</v>
      </c>
      <c r="G25" s="172">
        <v>14088</v>
      </c>
      <c r="H25" s="173">
        <v>8969</v>
      </c>
      <c r="I25" s="188">
        <f t="shared" si="2"/>
        <v>57.07436726502397</v>
      </c>
      <c r="J25" s="189">
        <v>1512</v>
      </c>
      <c r="K25" s="189">
        <v>2202</v>
      </c>
      <c r="L25" s="188">
        <f t="shared" si="3"/>
        <v>-31.335149863760215</v>
      </c>
    </row>
    <row r="26" spans="1:12" ht="18.75">
      <c r="A26" s="407"/>
      <c r="B26" s="174" t="s">
        <v>145</v>
      </c>
      <c r="C26" s="170">
        <f t="shared" si="0"/>
        <v>7430</v>
      </c>
      <c r="D26" s="171">
        <f t="shared" si="1"/>
        <v>20.597305632202566</v>
      </c>
      <c r="E26" s="170">
        <f t="shared" si="4"/>
        <v>7430</v>
      </c>
      <c r="F26" s="170">
        <f t="shared" si="5"/>
        <v>6161</v>
      </c>
      <c r="G26" s="172">
        <v>5758</v>
      </c>
      <c r="H26" s="173">
        <v>4796</v>
      </c>
      <c r="I26" s="188">
        <f t="shared" si="2"/>
        <v>20.058381984987484</v>
      </c>
      <c r="J26" s="189">
        <v>1672</v>
      </c>
      <c r="K26" s="189">
        <v>1365</v>
      </c>
      <c r="L26" s="188">
        <f t="shared" si="3"/>
        <v>22.4908424908425</v>
      </c>
    </row>
    <row r="27" spans="1:12" ht="18.75">
      <c r="A27" s="407" t="s">
        <v>166</v>
      </c>
      <c r="B27" s="174" t="s">
        <v>146</v>
      </c>
      <c r="C27" s="170">
        <f t="shared" si="0"/>
        <v>19108</v>
      </c>
      <c r="D27" s="171">
        <f t="shared" si="1"/>
        <v>13.697488992026653</v>
      </c>
      <c r="E27" s="170">
        <f t="shared" si="4"/>
        <v>19108</v>
      </c>
      <c r="F27" s="170">
        <f t="shared" si="5"/>
        <v>16806</v>
      </c>
      <c r="G27" s="172">
        <v>14530</v>
      </c>
      <c r="H27" s="173">
        <v>12701</v>
      </c>
      <c r="I27" s="188">
        <f t="shared" si="2"/>
        <v>14.400440910164548</v>
      </c>
      <c r="J27" s="189">
        <v>4578</v>
      </c>
      <c r="K27" s="189">
        <v>4105</v>
      </c>
      <c r="L27" s="188">
        <f t="shared" si="3"/>
        <v>11.522533495736909</v>
      </c>
    </row>
    <row r="28" spans="1:12" ht="18.75">
      <c r="A28" s="407"/>
      <c r="B28" s="174" t="s">
        <v>147</v>
      </c>
      <c r="C28" s="170">
        <f t="shared" si="0"/>
        <v>7863</v>
      </c>
      <c r="D28" s="171">
        <f t="shared" si="1"/>
        <v>91.4070107108082</v>
      </c>
      <c r="E28" s="170">
        <f t="shared" si="4"/>
        <v>7863</v>
      </c>
      <c r="F28" s="170">
        <f t="shared" si="5"/>
        <v>4108</v>
      </c>
      <c r="G28" s="172">
        <v>7846</v>
      </c>
      <c r="H28" s="173">
        <v>4108</v>
      </c>
      <c r="I28" s="188">
        <f t="shared" si="2"/>
        <v>90.99318403115872</v>
      </c>
      <c r="J28" s="189">
        <v>17</v>
      </c>
      <c r="K28" s="189">
        <v>0</v>
      </c>
      <c r="L28" s="188" t="e">
        <f t="shared" si="3"/>
        <v>#DIV/0!</v>
      </c>
    </row>
    <row r="29" spans="1:12" ht="18.75">
      <c r="A29" s="407"/>
      <c r="B29" s="174" t="s">
        <v>149</v>
      </c>
      <c r="C29" s="170">
        <f t="shared" si="0"/>
        <v>4352</v>
      </c>
      <c r="D29" s="171">
        <f t="shared" si="1"/>
        <v>-22.43806808055605</v>
      </c>
      <c r="E29" s="170">
        <f t="shared" si="4"/>
        <v>4352</v>
      </c>
      <c r="F29" s="170">
        <f t="shared" si="5"/>
        <v>5611</v>
      </c>
      <c r="G29" s="172">
        <v>4187</v>
      </c>
      <c r="H29" s="173">
        <v>5517</v>
      </c>
      <c r="I29" s="188">
        <f t="shared" si="2"/>
        <v>-24.10730469458039</v>
      </c>
      <c r="J29" s="189">
        <v>165</v>
      </c>
      <c r="K29" s="189">
        <v>94</v>
      </c>
      <c r="L29" s="188">
        <f t="shared" si="3"/>
        <v>75.53191489361701</v>
      </c>
    </row>
    <row r="30" spans="1:12" ht="18.75">
      <c r="A30" s="407"/>
      <c r="B30" s="174" t="s">
        <v>151</v>
      </c>
      <c r="C30" s="170">
        <f t="shared" si="0"/>
        <v>4591</v>
      </c>
      <c r="D30" s="171">
        <f t="shared" si="1"/>
        <v>30.9469480889903</v>
      </c>
      <c r="E30" s="170">
        <f t="shared" si="4"/>
        <v>4591</v>
      </c>
      <c r="F30" s="170">
        <f t="shared" si="5"/>
        <v>3506</v>
      </c>
      <c r="G30" s="172">
        <v>4477</v>
      </c>
      <c r="H30" s="173">
        <v>3450</v>
      </c>
      <c r="I30" s="188">
        <f t="shared" si="2"/>
        <v>29.768115942028995</v>
      </c>
      <c r="J30" s="189">
        <v>114</v>
      </c>
      <c r="K30" s="189">
        <v>56</v>
      </c>
      <c r="L30" s="188">
        <f t="shared" si="3"/>
        <v>103.57142857142856</v>
      </c>
    </row>
    <row r="31" spans="1:12" ht="18.75">
      <c r="A31" s="407"/>
      <c r="B31" s="174" t="s">
        <v>152</v>
      </c>
      <c r="C31" s="170">
        <f t="shared" si="0"/>
        <v>7873</v>
      </c>
      <c r="D31" s="171">
        <f t="shared" si="1"/>
        <v>54.433111023930955</v>
      </c>
      <c r="E31" s="170">
        <f t="shared" si="4"/>
        <v>7873</v>
      </c>
      <c r="F31" s="170">
        <f t="shared" si="5"/>
        <v>5098</v>
      </c>
      <c r="G31" s="172">
        <v>6718</v>
      </c>
      <c r="H31" s="173">
        <v>3711</v>
      </c>
      <c r="I31" s="188">
        <f t="shared" si="2"/>
        <v>81.02937213689032</v>
      </c>
      <c r="J31" s="189">
        <v>1155</v>
      </c>
      <c r="K31" s="189">
        <v>1387</v>
      </c>
      <c r="L31" s="188">
        <f t="shared" si="3"/>
        <v>-16.726748377793797</v>
      </c>
    </row>
    <row r="32" spans="1:12" ht="18.75">
      <c r="A32" s="407"/>
      <c r="B32" s="174" t="s">
        <v>153</v>
      </c>
      <c r="C32" s="170">
        <f t="shared" si="0"/>
        <v>3726</v>
      </c>
      <c r="D32" s="171">
        <f t="shared" si="1"/>
        <v>79.47976878612717</v>
      </c>
      <c r="E32" s="170">
        <f t="shared" si="4"/>
        <v>3726</v>
      </c>
      <c r="F32" s="170">
        <f t="shared" si="5"/>
        <v>2076</v>
      </c>
      <c r="G32" s="172">
        <v>2727</v>
      </c>
      <c r="H32" s="173">
        <v>1576</v>
      </c>
      <c r="I32" s="188">
        <f t="shared" si="2"/>
        <v>73.03299492385787</v>
      </c>
      <c r="J32" s="189">
        <v>999</v>
      </c>
      <c r="K32" s="189">
        <v>500</v>
      </c>
      <c r="L32" s="188">
        <f t="shared" si="3"/>
        <v>99.8</v>
      </c>
    </row>
    <row r="33" spans="1:12" ht="18.75">
      <c r="A33" s="407"/>
      <c r="B33" s="174" t="s">
        <v>154</v>
      </c>
      <c r="C33" s="170">
        <f t="shared" si="0"/>
        <v>1479</v>
      </c>
      <c r="D33" s="171">
        <f t="shared" si="1"/>
        <v>3.1380753138075423</v>
      </c>
      <c r="E33" s="170">
        <f t="shared" si="4"/>
        <v>1479</v>
      </c>
      <c r="F33" s="170">
        <f t="shared" si="5"/>
        <v>1434</v>
      </c>
      <c r="G33" s="172">
        <v>1440</v>
      </c>
      <c r="H33" s="173">
        <v>820</v>
      </c>
      <c r="I33" s="188">
        <f t="shared" si="2"/>
        <v>75.60975609756098</v>
      </c>
      <c r="J33" s="189">
        <v>39</v>
      </c>
      <c r="K33" s="189">
        <v>614</v>
      </c>
      <c r="L33" s="188">
        <f t="shared" si="3"/>
        <v>-93.64820846905538</v>
      </c>
    </row>
    <row r="34" spans="1:12" ht="18.75">
      <c r="A34" s="407"/>
      <c r="B34" s="174" t="s">
        <v>155</v>
      </c>
      <c r="C34" s="170">
        <f t="shared" si="0"/>
        <v>7589</v>
      </c>
      <c r="D34" s="171">
        <f t="shared" si="1"/>
        <v>47.645914396887164</v>
      </c>
      <c r="E34" s="170">
        <f t="shared" si="4"/>
        <v>7589</v>
      </c>
      <c r="F34" s="170">
        <f t="shared" si="5"/>
        <v>5140</v>
      </c>
      <c r="G34" s="172">
        <v>5271</v>
      </c>
      <c r="H34" s="173">
        <v>3546</v>
      </c>
      <c r="I34" s="188">
        <f t="shared" si="2"/>
        <v>48.64636209813875</v>
      </c>
      <c r="J34" s="189">
        <v>2318</v>
      </c>
      <c r="K34" s="189">
        <v>1594</v>
      </c>
      <c r="L34" s="188">
        <f t="shared" si="3"/>
        <v>45.42032622333751</v>
      </c>
    </row>
    <row r="35" spans="3:11" ht="14.25">
      <c r="C35" s="175"/>
      <c r="G35" s="94"/>
      <c r="H35" s="176"/>
      <c r="J35" s="94"/>
      <c r="K35" s="94"/>
    </row>
    <row r="36" spans="3:11" ht="14.25">
      <c r="C36" s="175"/>
      <c r="G36" s="94"/>
      <c r="H36" s="176"/>
      <c r="J36" s="190"/>
      <c r="K36" s="94"/>
    </row>
    <row r="37" spans="7:11" ht="14.25">
      <c r="G37" s="94"/>
      <c r="H37" s="94"/>
      <c r="J37" s="94"/>
      <c r="K37" s="94"/>
    </row>
    <row r="38" spans="7:11" ht="14.25">
      <c r="G38" s="94"/>
      <c r="H38" s="94"/>
      <c r="J38" s="190"/>
      <c r="K38" s="190"/>
    </row>
    <row r="42" ht="14.25">
      <c r="G42" t="s">
        <v>34</v>
      </c>
    </row>
  </sheetData>
  <sheetProtection/>
  <mergeCells count="11">
    <mergeCell ref="B1:K1"/>
    <mergeCell ref="I2:K2"/>
    <mergeCell ref="C3:E3"/>
    <mergeCell ref="F3:H3"/>
    <mergeCell ref="I3:K3"/>
    <mergeCell ref="A3:A5"/>
    <mergeCell ref="A21:A22"/>
    <mergeCell ref="A23:A26"/>
    <mergeCell ref="A27:A34"/>
    <mergeCell ref="B3:B4"/>
    <mergeCell ref="B21:B22"/>
  </mergeCells>
  <printOptions horizontalCentered="1"/>
  <pageMargins left="0.7076388888888889" right="0.6291666666666667" top="0.39305555555555555" bottom="0.3930555555555555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selection activeCell="O16" sqref="O16"/>
    </sheetView>
  </sheetViews>
  <sheetFormatPr defaultColWidth="9.00390625" defaultRowHeight="14.25"/>
  <cols>
    <col min="1" max="1" width="3.875" style="66" customWidth="1"/>
    <col min="2" max="2" width="30.50390625" style="0" customWidth="1"/>
    <col min="3" max="3" width="9.125" style="67" customWidth="1"/>
    <col min="4" max="4" width="10.375" style="67" customWidth="1"/>
    <col min="5" max="5" width="8.125" style="0" customWidth="1"/>
    <col min="6" max="6" width="0.74609375" style="0" customWidth="1"/>
    <col min="7" max="7" width="4.375" style="0" customWidth="1"/>
    <col min="8" max="8" width="26.75390625" style="0" customWidth="1"/>
    <col min="9" max="9" width="9.75390625" style="68" customWidth="1"/>
    <col min="10" max="10" width="10.50390625" style="0" customWidth="1"/>
    <col min="11" max="11" width="8.50390625" style="0" customWidth="1"/>
  </cols>
  <sheetData>
    <row r="1" spans="1:11" ht="14.25" customHeight="1">
      <c r="A1" s="493" t="s">
        <v>277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33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9.5" customHeight="1">
      <c r="A3" s="488" t="s">
        <v>167</v>
      </c>
      <c r="B3" s="488"/>
      <c r="C3" s="69"/>
      <c r="G3" s="70"/>
      <c r="I3" s="489" t="s">
        <v>1</v>
      </c>
      <c r="J3" s="489"/>
      <c r="K3" s="489"/>
    </row>
    <row r="4" spans="1:11" ht="18.75" customHeight="1">
      <c r="A4" s="71" t="s">
        <v>2</v>
      </c>
      <c r="B4" s="72" t="s">
        <v>68</v>
      </c>
      <c r="C4" s="72" t="s">
        <v>79</v>
      </c>
      <c r="D4" s="72" t="s">
        <v>168</v>
      </c>
      <c r="E4" s="73" t="s">
        <v>169</v>
      </c>
      <c r="F4" s="74"/>
      <c r="G4" s="75" t="s">
        <v>2</v>
      </c>
      <c r="H4" s="72" t="s">
        <v>68</v>
      </c>
      <c r="I4" s="72" t="s">
        <v>79</v>
      </c>
      <c r="J4" s="72" t="s">
        <v>168</v>
      </c>
      <c r="K4" s="95" t="s">
        <v>169</v>
      </c>
    </row>
    <row r="5" spans="1:14" ht="18.75" customHeight="1">
      <c r="A5" s="76">
        <v>1</v>
      </c>
      <c r="B5" s="77" t="s">
        <v>170</v>
      </c>
      <c r="C5" s="78">
        <v>1249</v>
      </c>
      <c r="D5" s="79">
        <v>11768</v>
      </c>
      <c r="E5" s="80">
        <v>-5.9</v>
      </c>
      <c r="F5" s="81"/>
      <c r="G5" s="82">
        <v>21</v>
      </c>
      <c r="H5" s="77" t="s">
        <v>171</v>
      </c>
      <c r="I5" s="96">
        <v>110</v>
      </c>
      <c r="J5" s="79">
        <v>774</v>
      </c>
      <c r="K5" s="97">
        <v>-3.5</v>
      </c>
      <c r="N5" s="94"/>
    </row>
    <row r="6" spans="1:14" ht="19.5" customHeight="1">
      <c r="A6" s="76">
        <v>2</v>
      </c>
      <c r="B6" s="83" t="s">
        <v>172</v>
      </c>
      <c r="C6" s="78">
        <v>1908</v>
      </c>
      <c r="D6" s="79">
        <v>12895</v>
      </c>
      <c r="E6" s="80">
        <v>6.2</v>
      </c>
      <c r="F6" s="81"/>
      <c r="G6" s="82">
        <v>22</v>
      </c>
      <c r="H6" s="77" t="s">
        <v>173</v>
      </c>
      <c r="I6" s="98">
        <v>95</v>
      </c>
      <c r="J6" s="79">
        <v>544</v>
      </c>
      <c r="K6" s="97">
        <v>-29.5</v>
      </c>
      <c r="N6" s="94"/>
    </row>
    <row r="7" spans="1:14" ht="18.75" customHeight="1">
      <c r="A7" s="76">
        <v>3</v>
      </c>
      <c r="B7" s="77" t="s">
        <v>174</v>
      </c>
      <c r="C7" s="78">
        <v>836</v>
      </c>
      <c r="D7" s="79">
        <v>5563</v>
      </c>
      <c r="E7" s="80">
        <v>43.3</v>
      </c>
      <c r="F7" s="81"/>
      <c r="G7" s="82">
        <v>23</v>
      </c>
      <c r="H7" s="77" t="s">
        <v>175</v>
      </c>
      <c r="I7" s="99">
        <v>97</v>
      </c>
      <c r="J7" s="79">
        <v>1211</v>
      </c>
      <c r="K7" s="97">
        <v>66.8</v>
      </c>
      <c r="N7" s="94"/>
    </row>
    <row r="8" spans="1:14" ht="18.75" customHeight="1">
      <c r="A8" s="76">
        <v>4</v>
      </c>
      <c r="B8" s="77" t="s">
        <v>176</v>
      </c>
      <c r="C8" s="78">
        <v>789</v>
      </c>
      <c r="D8" s="79">
        <v>4110</v>
      </c>
      <c r="E8" s="80">
        <v>5.4</v>
      </c>
      <c r="F8" s="81"/>
      <c r="G8" s="82">
        <v>24</v>
      </c>
      <c r="H8" s="77" t="s">
        <v>177</v>
      </c>
      <c r="I8" s="100">
        <v>185</v>
      </c>
      <c r="J8" s="79">
        <v>788</v>
      </c>
      <c r="K8" s="97">
        <v>22.1</v>
      </c>
      <c r="N8" s="94"/>
    </row>
    <row r="9" spans="1:14" ht="18.75" customHeight="1">
      <c r="A9" s="76">
        <v>5</v>
      </c>
      <c r="B9" s="77" t="s">
        <v>178</v>
      </c>
      <c r="C9" s="78">
        <v>353</v>
      </c>
      <c r="D9" s="79">
        <v>3209</v>
      </c>
      <c r="E9" s="80">
        <v>5.6</v>
      </c>
      <c r="F9" s="81"/>
      <c r="G9" s="82">
        <v>25</v>
      </c>
      <c r="H9" s="77" t="s">
        <v>179</v>
      </c>
      <c r="I9" s="101">
        <v>92</v>
      </c>
      <c r="J9" s="79">
        <v>681</v>
      </c>
      <c r="K9" s="97">
        <v>9.5</v>
      </c>
      <c r="N9" s="94"/>
    </row>
    <row r="10" spans="1:14" ht="18.75" customHeight="1">
      <c r="A10" s="76">
        <v>6</v>
      </c>
      <c r="B10" s="77" t="s">
        <v>180</v>
      </c>
      <c r="C10" s="78">
        <v>352</v>
      </c>
      <c r="D10" s="79">
        <v>2707</v>
      </c>
      <c r="E10" s="80">
        <v>-7.5</v>
      </c>
      <c r="F10" s="81"/>
      <c r="G10" s="82">
        <v>26</v>
      </c>
      <c r="H10" s="77" t="s">
        <v>181</v>
      </c>
      <c r="I10" s="102">
        <v>204</v>
      </c>
      <c r="J10" s="79">
        <v>686</v>
      </c>
      <c r="K10" s="97">
        <v>4.3</v>
      </c>
      <c r="N10" s="94"/>
    </row>
    <row r="11" spans="1:14" ht="18.75" customHeight="1">
      <c r="A11" s="76">
        <v>7</v>
      </c>
      <c r="B11" s="77" t="s">
        <v>182</v>
      </c>
      <c r="C11" s="78">
        <v>536</v>
      </c>
      <c r="D11" s="84">
        <v>2539</v>
      </c>
      <c r="E11" s="80">
        <v>-7.6</v>
      </c>
      <c r="F11" s="81"/>
      <c r="G11" s="82">
        <v>27</v>
      </c>
      <c r="H11" s="77" t="s">
        <v>183</v>
      </c>
      <c r="I11" s="103">
        <v>233</v>
      </c>
      <c r="J11" s="79">
        <v>749</v>
      </c>
      <c r="K11" s="97">
        <v>22.9</v>
      </c>
      <c r="N11" s="94"/>
    </row>
    <row r="12" spans="1:14" ht="18.75" customHeight="1">
      <c r="A12" s="76">
        <v>8</v>
      </c>
      <c r="B12" s="77" t="s">
        <v>184</v>
      </c>
      <c r="C12" s="78">
        <v>490</v>
      </c>
      <c r="D12" s="79">
        <v>1643</v>
      </c>
      <c r="E12" s="80">
        <v>-23.7</v>
      </c>
      <c r="F12" s="81"/>
      <c r="G12" s="82">
        <v>28</v>
      </c>
      <c r="H12" s="77" t="s">
        <v>185</v>
      </c>
      <c r="I12" s="104">
        <v>79</v>
      </c>
      <c r="J12" s="79">
        <v>661</v>
      </c>
      <c r="K12" s="97">
        <v>18.9</v>
      </c>
      <c r="N12" s="94"/>
    </row>
    <row r="13" spans="1:14" ht="18.75" customHeight="1">
      <c r="A13" s="76">
        <v>9</v>
      </c>
      <c r="B13" s="77" t="s">
        <v>186</v>
      </c>
      <c r="C13" s="78">
        <v>433</v>
      </c>
      <c r="D13" s="79">
        <v>2587</v>
      </c>
      <c r="E13" s="80">
        <v>8.5</v>
      </c>
      <c r="F13" s="81"/>
      <c r="G13" s="82">
        <v>29</v>
      </c>
      <c r="H13" s="77" t="s">
        <v>187</v>
      </c>
      <c r="I13" s="105">
        <v>60</v>
      </c>
      <c r="J13" s="79">
        <v>586</v>
      </c>
      <c r="K13" s="97">
        <v>9.9</v>
      </c>
      <c r="N13" s="94"/>
    </row>
    <row r="14" spans="1:14" ht="18.75" customHeight="1">
      <c r="A14" s="76">
        <v>10</v>
      </c>
      <c r="B14" s="77" t="s">
        <v>188</v>
      </c>
      <c r="C14" s="78">
        <v>450</v>
      </c>
      <c r="D14" s="79">
        <v>2064</v>
      </c>
      <c r="E14" s="80">
        <v>3.4</v>
      </c>
      <c r="F14" s="81"/>
      <c r="G14" s="82">
        <v>30</v>
      </c>
      <c r="H14" s="77" t="s">
        <v>189</v>
      </c>
      <c r="I14" s="106">
        <v>92</v>
      </c>
      <c r="J14" s="79">
        <v>833</v>
      </c>
      <c r="K14" s="97">
        <v>62.3</v>
      </c>
      <c r="N14" s="94"/>
    </row>
    <row r="15" spans="1:14" ht="18.75" customHeight="1">
      <c r="A15" s="76">
        <v>11</v>
      </c>
      <c r="B15" s="77" t="s">
        <v>190</v>
      </c>
      <c r="C15" s="78">
        <v>357</v>
      </c>
      <c r="D15" s="79">
        <v>2358</v>
      </c>
      <c r="E15" s="80">
        <v>37</v>
      </c>
      <c r="F15" s="81"/>
      <c r="G15" s="82">
        <v>31</v>
      </c>
      <c r="H15" s="77" t="s">
        <v>191</v>
      </c>
      <c r="I15" s="107">
        <v>147</v>
      </c>
      <c r="J15" s="79">
        <v>453</v>
      </c>
      <c r="K15" s="97">
        <v>22</v>
      </c>
      <c r="N15" s="94"/>
    </row>
    <row r="16" spans="1:14" ht="18.75" customHeight="1">
      <c r="A16" s="76">
        <v>12</v>
      </c>
      <c r="B16" s="77" t="s">
        <v>192</v>
      </c>
      <c r="C16" s="78">
        <v>184</v>
      </c>
      <c r="D16" s="79">
        <v>1712</v>
      </c>
      <c r="E16" s="80">
        <v>17.6</v>
      </c>
      <c r="F16" s="81"/>
      <c r="G16" s="82">
        <v>32</v>
      </c>
      <c r="H16" s="77" t="s">
        <v>193</v>
      </c>
      <c r="I16" s="108">
        <v>72</v>
      </c>
      <c r="J16" s="79">
        <v>311</v>
      </c>
      <c r="K16" s="97">
        <v>-34.6</v>
      </c>
      <c r="N16" s="94"/>
    </row>
    <row r="17" spans="1:14" ht="18.75" customHeight="1">
      <c r="A17" s="76">
        <v>13</v>
      </c>
      <c r="B17" s="83" t="s">
        <v>194</v>
      </c>
      <c r="C17" s="78">
        <v>122</v>
      </c>
      <c r="D17" s="79">
        <v>2811</v>
      </c>
      <c r="E17" s="85">
        <v>17.2</v>
      </c>
      <c r="F17" s="81"/>
      <c r="G17" s="82">
        <v>33</v>
      </c>
      <c r="H17" s="77" t="s">
        <v>195</v>
      </c>
      <c r="I17" s="79">
        <v>333</v>
      </c>
      <c r="J17" s="79">
        <v>2077</v>
      </c>
      <c r="K17" s="97">
        <v>125.3</v>
      </c>
      <c r="N17" s="94"/>
    </row>
    <row r="18" spans="1:14" ht="18.75" customHeight="1">
      <c r="A18" s="76">
        <v>14</v>
      </c>
      <c r="B18" s="77" t="s">
        <v>196</v>
      </c>
      <c r="C18" s="78">
        <v>100</v>
      </c>
      <c r="D18" s="79">
        <v>801</v>
      </c>
      <c r="E18" s="80">
        <v>-34.9</v>
      </c>
      <c r="F18" s="81"/>
      <c r="G18" s="82">
        <v>34</v>
      </c>
      <c r="H18" s="77" t="s">
        <v>197</v>
      </c>
      <c r="I18" s="109">
        <v>134</v>
      </c>
      <c r="J18" s="79">
        <v>246</v>
      </c>
      <c r="K18" s="97">
        <v>-27.7</v>
      </c>
      <c r="N18" s="94"/>
    </row>
    <row r="19" spans="1:14" ht="18.75" customHeight="1">
      <c r="A19" s="76">
        <v>15</v>
      </c>
      <c r="B19" s="77" t="s">
        <v>198</v>
      </c>
      <c r="C19" s="78">
        <v>133</v>
      </c>
      <c r="D19" s="79">
        <v>1083</v>
      </c>
      <c r="E19" s="80">
        <v>-7.9</v>
      </c>
      <c r="F19" s="81"/>
      <c r="G19" s="82">
        <v>35</v>
      </c>
      <c r="H19" s="77" t="s">
        <v>199</v>
      </c>
      <c r="I19" s="110">
        <v>78</v>
      </c>
      <c r="J19" s="79">
        <v>646</v>
      </c>
      <c r="K19" s="97">
        <v>5.8</v>
      </c>
      <c r="N19" s="94"/>
    </row>
    <row r="20" spans="1:14" ht="18.75" customHeight="1">
      <c r="A20" s="76">
        <v>16</v>
      </c>
      <c r="B20" s="77" t="s">
        <v>200</v>
      </c>
      <c r="C20" s="78">
        <v>107</v>
      </c>
      <c r="D20" s="79">
        <v>1099</v>
      </c>
      <c r="E20" s="80">
        <v>-3.6</v>
      </c>
      <c r="F20" s="81"/>
      <c r="G20" s="82">
        <v>36</v>
      </c>
      <c r="H20" s="77" t="s">
        <v>201</v>
      </c>
      <c r="I20" s="111">
        <v>111</v>
      </c>
      <c r="J20" s="79">
        <v>703</v>
      </c>
      <c r="K20" s="97">
        <v>10.7</v>
      </c>
      <c r="N20" s="94"/>
    </row>
    <row r="21" spans="1:14" ht="18.75" customHeight="1">
      <c r="A21" s="76">
        <v>17</v>
      </c>
      <c r="B21" s="77" t="s">
        <v>202</v>
      </c>
      <c r="C21" s="78">
        <v>103</v>
      </c>
      <c r="D21" s="79">
        <v>770</v>
      </c>
      <c r="E21" s="80">
        <v>-32</v>
      </c>
      <c r="F21" s="81"/>
      <c r="G21" s="82">
        <v>37</v>
      </c>
      <c r="H21" s="77" t="s">
        <v>203</v>
      </c>
      <c r="I21" s="79">
        <v>89</v>
      </c>
      <c r="J21" s="79">
        <v>445</v>
      </c>
      <c r="K21" s="97">
        <v>90.3</v>
      </c>
      <c r="N21" s="94"/>
    </row>
    <row r="22" spans="1:14" ht="18.75" customHeight="1">
      <c r="A22" s="76">
        <v>18</v>
      </c>
      <c r="B22" s="77" t="s">
        <v>204</v>
      </c>
      <c r="C22" s="78">
        <v>90</v>
      </c>
      <c r="D22" s="79">
        <v>1198</v>
      </c>
      <c r="E22" s="80">
        <v>22.1</v>
      </c>
      <c r="F22" s="81"/>
      <c r="G22" s="82">
        <v>38</v>
      </c>
      <c r="H22" s="77" t="s">
        <v>205</v>
      </c>
      <c r="I22" s="79">
        <v>972</v>
      </c>
      <c r="J22" s="79">
        <v>4573</v>
      </c>
      <c r="K22" s="97">
        <v>2426.7</v>
      </c>
      <c r="N22" s="94"/>
    </row>
    <row r="23" spans="1:14" ht="18.75" customHeight="1">
      <c r="A23" s="76">
        <v>19</v>
      </c>
      <c r="B23" s="77" t="s">
        <v>206</v>
      </c>
      <c r="C23" s="78">
        <v>93</v>
      </c>
      <c r="D23" s="86">
        <v>852</v>
      </c>
      <c r="E23" s="80">
        <v>0.7</v>
      </c>
      <c r="F23" s="81"/>
      <c r="G23" s="82">
        <v>39</v>
      </c>
      <c r="H23" s="77" t="s">
        <v>207</v>
      </c>
      <c r="I23" s="112">
        <v>63</v>
      </c>
      <c r="J23" s="84">
        <v>804</v>
      </c>
      <c r="K23" s="97">
        <v>55.4</v>
      </c>
      <c r="N23" s="94"/>
    </row>
    <row r="24" spans="1:14" ht="18.75" customHeight="1">
      <c r="A24" s="87">
        <v>20</v>
      </c>
      <c r="B24" s="88" t="s">
        <v>208</v>
      </c>
      <c r="C24" s="78">
        <v>105</v>
      </c>
      <c r="D24" s="89">
        <v>1206</v>
      </c>
      <c r="E24" s="90">
        <v>49.4</v>
      </c>
      <c r="F24" s="91"/>
      <c r="G24" s="92">
        <v>40</v>
      </c>
      <c r="H24" s="88" t="s">
        <v>209</v>
      </c>
      <c r="I24" s="112">
        <v>246</v>
      </c>
      <c r="J24" s="89">
        <v>702</v>
      </c>
      <c r="K24" s="113">
        <v>21.1</v>
      </c>
      <c r="N24" s="94"/>
    </row>
    <row r="25" spans="1:11" ht="14.25">
      <c r="A25" s="490" t="s">
        <v>210</v>
      </c>
      <c r="B25" s="491"/>
      <c r="C25" s="491"/>
      <c r="D25" s="491"/>
      <c r="E25" s="491"/>
      <c r="F25" s="491"/>
      <c r="G25" s="491"/>
      <c r="H25" s="492"/>
      <c r="I25" s="114">
        <v>12281</v>
      </c>
      <c r="J25" s="114">
        <v>81447</v>
      </c>
      <c r="K25" s="115">
        <v>13.3</v>
      </c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spans="3:9" ht="14.25">
      <c r="C31" s="93"/>
      <c r="D31" s="93"/>
      <c r="E31" s="94"/>
      <c r="I31"/>
    </row>
    <row r="32" spans="3:9" ht="14.25">
      <c r="C32" s="93"/>
      <c r="D32" s="93"/>
      <c r="E32" s="94"/>
      <c r="I32"/>
    </row>
    <row r="33" spans="3:9" ht="14.25">
      <c r="C33" s="93"/>
      <c r="D33" s="93"/>
      <c r="E33" s="94"/>
      <c r="I33"/>
    </row>
    <row r="34" spans="3:9" ht="14.25">
      <c r="C34" s="93"/>
      <c r="D34" s="93"/>
      <c r="E34" s="94"/>
      <c r="I34"/>
    </row>
    <row r="35" spans="3:9" ht="14.25">
      <c r="C35" s="93"/>
      <c r="D35" s="93"/>
      <c r="E35" s="94"/>
      <c r="I35"/>
    </row>
    <row r="36" spans="3:9" ht="14.25">
      <c r="C36" s="93"/>
      <c r="D36" s="93"/>
      <c r="E36" s="94"/>
      <c r="I36"/>
    </row>
    <row r="37" spans="3:9" ht="14.25">
      <c r="C37" s="93"/>
      <c r="D37" s="93"/>
      <c r="E37" s="94"/>
      <c r="I37"/>
    </row>
    <row r="38" spans="3:9" ht="14.25">
      <c r="C38" s="93"/>
      <c r="D38" s="93"/>
      <c r="E38" s="94"/>
      <c r="I38"/>
    </row>
    <row r="39" spans="3:9" ht="14.25">
      <c r="C39" s="93"/>
      <c r="D39" s="93"/>
      <c r="E39" s="94"/>
      <c r="I39"/>
    </row>
    <row r="40" spans="3:9" ht="14.25">
      <c r="C40" s="93"/>
      <c r="D40" s="93"/>
      <c r="E40" s="94"/>
      <c r="I40"/>
    </row>
    <row r="41" spans="3:9" ht="14.25">
      <c r="C41" s="93"/>
      <c r="D41" s="93"/>
      <c r="E41" s="94"/>
      <c r="I41"/>
    </row>
    <row r="42" spans="3:9" ht="14.25">
      <c r="C42" s="93"/>
      <c r="D42" s="93"/>
      <c r="E42" s="94"/>
      <c r="I42"/>
    </row>
    <row r="43" spans="3:9" ht="14.25">
      <c r="C43" s="93"/>
      <c r="D43" s="93"/>
      <c r="E43" s="94"/>
      <c r="I43"/>
    </row>
    <row r="44" spans="3:9" ht="14.25">
      <c r="C44" s="93"/>
      <c r="D44" s="93"/>
      <c r="E44" s="94"/>
      <c r="I44"/>
    </row>
    <row r="45" spans="3:9" ht="14.25">
      <c r="C45" s="93"/>
      <c r="D45" s="93"/>
      <c r="E45" s="94"/>
      <c r="I45"/>
    </row>
    <row r="46" spans="3:9" ht="14.25">
      <c r="C46" s="93"/>
      <c r="D46" s="93"/>
      <c r="E46" s="94"/>
      <c r="I46"/>
    </row>
    <row r="47" spans="3:9" ht="14.25">
      <c r="C47" s="93"/>
      <c r="D47" s="93"/>
      <c r="E47" s="94"/>
      <c r="I47"/>
    </row>
    <row r="48" spans="3:9" ht="14.25">
      <c r="C48" s="93"/>
      <c r="D48" s="93"/>
      <c r="E48" s="94"/>
      <c r="I48"/>
    </row>
    <row r="49" spans="3:9" ht="14.25">
      <c r="C49" s="93"/>
      <c r="D49" s="93"/>
      <c r="E49" s="94"/>
      <c r="I49"/>
    </row>
    <row r="50" spans="3:9" ht="14.25">
      <c r="C50" s="93"/>
      <c r="D50" s="93"/>
      <c r="E50" s="94"/>
      <c r="I50"/>
    </row>
    <row r="51" spans="3:9" ht="14.25">
      <c r="C51" s="93"/>
      <c r="D51" s="93"/>
      <c r="I51"/>
    </row>
    <row r="52" spans="3:9" ht="14.25">
      <c r="C52" s="93"/>
      <c r="D52" s="93"/>
      <c r="I52"/>
    </row>
    <row r="53" spans="3:9" ht="14.25">
      <c r="C53" s="93"/>
      <c r="D53" s="93"/>
      <c r="I53"/>
    </row>
    <row r="54" spans="3:4" ht="14.25">
      <c r="C54" s="93"/>
      <c r="D54" s="93"/>
    </row>
  </sheetData>
  <sheetProtection/>
  <mergeCells count="4">
    <mergeCell ref="A3:B3"/>
    <mergeCell ref="I3:K3"/>
    <mergeCell ref="A25:H25"/>
    <mergeCell ref="A1:K2"/>
  </mergeCells>
  <printOptions/>
  <pageMargins left="0.8" right="0.5118055555555555" top="0.3138888888888889" bottom="0.3138888888888889" header="0.3138888888888889" footer="0.313888888888888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K14" sqref="K14"/>
    </sheetView>
  </sheetViews>
  <sheetFormatPr defaultColWidth="20.50390625" defaultRowHeight="14.25"/>
  <cols>
    <col min="1" max="1" width="21.00390625" style="0" customWidth="1"/>
    <col min="2" max="2" width="10.875" style="0" customWidth="1"/>
    <col min="3" max="3" width="6.50390625" style="0" customWidth="1"/>
    <col min="4" max="4" width="10.50390625" style="0" customWidth="1"/>
    <col min="5" max="5" width="11.25390625" style="0" customWidth="1"/>
    <col min="6" max="6" width="11.50390625" style="0" customWidth="1"/>
    <col min="7" max="7" width="10.125" style="0" customWidth="1"/>
    <col min="8" max="8" width="11.875" style="0" customWidth="1"/>
    <col min="9" max="9" width="11.50390625" style="0" customWidth="1"/>
    <col min="10" max="10" width="13.125" style="0" customWidth="1"/>
  </cols>
  <sheetData>
    <row r="1" spans="1:10" ht="28.5" customHeight="1">
      <c r="A1" s="494" t="s">
        <v>274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19.5">
      <c r="A2" s="49"/>
      <c r="B2" s="49"/>
      <c r="C2" s="50"/>
      <c r="D2" s="49"/>
      <c r="E2" s="51"/>
      <c r="F2" s="52"/>
      <c r="G2" s="50"/>
      <c r="H2" s="49"/>
      <c r="I2" s="62"/>
      <c r="J2" s="62"/>
    </row>
    <row r="3" spans="1:10" ht="18" customHeight="1">
      <c r="A3" s="49" t="s">
        <v>211</v>
      </c>
      <c r="B3" s="49"/>
      <c r="C3" s="49"/>
      <c r="D3" s="49"/>
      <c r="E3" s="53"/>
      <c r="F3" s="52"/>
      <c r="G3" s="49"/>
      <c r="H3" s="49"/>
      <c r="I3" s="495" t="s">
        <v>1</v>
      </c>
      <c r="J3" s="495"/>
    </row>
    <row r="4" spans="1:10" ht="23.25" customHeight="1">
      <c r="A4" s="498" t="s">
        <v>212</v>
      </c>
      <c r="B4" s="496" t="s">
        <v>213</v>
      </c>
      <c r="C4" s="496"/>
      <c r="D4" s="496"/>
      <c r="E4" s="496"/>
      <c r="F4" s="496"/>
      <c r="G4" s="496"/>
      <c r="H4" s="500" t="s">
        <v>214</v>
      </c>
      <c r="I4" s="501"/>
      <c r="J4" s="502"/>
    </row>
    <row r="5" spans="1:10" ht="21" customHeight="1">
      <c r="A5" s="499"/>
      <c r="B5" s="497" t="s">
        <v>215</v>
      </c>
      <c r="C5" s="497"/>
      <c r="D5" s="497"/>
      <c r="E5" s="497" t="s">
        <v>216</v>
      </c>
      <c r="F5" s="497"/>
      <c r="G5" s="497"/>
      <c r="H5" s="503"/>
      <c r="I5" s="504"/>
      <c r="J5" s="505"/>
    </row>
    <row r="6" spans="1:10" ht="39" customHeight="1">
      <c r="A6" s="499"/>
      <c r="B6" s="54" t="s">
        <v>217</v>
      </c>
      <c r="C6" s="54" t="s">
        <v>80</v>
      </c>
      <c r="D6" s="54" t="s">
        <v>218</v>
      </c>
      <c r="E6" s="54" t="s">
        <v>217</v>
      </c>
      <c r="F6" s="54" t="s">
        <v>80</v>
      </c>
      <c r="G6" s="54" t="s">
        <v>218</v>
      </c>
      <c r="H6" s="54" t="s">
        <v>217</v>
      </c>
      <c r="I6" s="54" t="s">
        <v>80</v>
      </c>
      <c r="J6" s="63" t="s">
        <v>218</v>
      </c>
    </row>
    <row r="7" spans="1:10" ht="27" customHeight="1">
      <c r="A7" s="55" t="s">
        <v>219</v>
      </c>
      <c r="B7" s="56">
        <v>24</v>
      </c>
      <c r="C7" s="56">
        <v>114</v>
      </c>
      <c r="D7" s="57">
        <v>225.71</v>
      </c>
      <c r="E7" s="56">
        <v>8571</v>
      </c>
      <c r="F7" s="56">
        <v>29966</v>
      </c>
      <c r="G7" s="57">
        <v>27.35</v>
      </c>
      <c r="H7" s="56">
        <v>400</v>
      </c>
      <c r="I7" s="56">
        <v>8941</v>
      </c>
      <c r="J7" s="64">
        <v>10.67</v>
      </c>
    </row>
    <row r="8" spans="1:10" ht="27" customHeight="1">
      <c r="A8" s="55" t="s">
        <v>220</v>
      </c>
      <c r="B8" s="56">
        <v>24</v>
      </c>
      <c r="C8" s="56">
        <v>114</v>
      </c>
      <c r="D8" s="57">
        <v>225.71</v>
      </c>
      <c r="E8" s="56">
        <v>8571</v>
      </c>
      <c r="F8" s="56">
        <v>29966</v>
      </c>
      <c r="G8" s="57">
        <v>27.35</v>
      </c>
      <c r="H8" s="56">
        <v>400</v>
      </c>
      <c r="I8" s="56">
        <v>8941</v>
      </c>
      <c r="J8" s="64">
        <v>10.67</v>
      </c>
    </row>
    <row r="9" spans="1:10" ht="27" customHeight="1">
      <c r="A9" s="58" t="s">
        <v>221</v>
      </c>
      <c r="B9" s="56">
        <v>1</v>
      </c>
      <c r="C9" s="56">
        <v>2</v>
      </c>
      <c r="D9" s="57" t="s">
        <v>34</v>
      </c>
      <c r="E9" s="56">
        <v>3787</v>
      </c>
      <c r="F9" s="56">
        <v>4201</v>
      </c>
      <c r="G9" s="57">
        <v>113.9</v>
      </c>
      <c r="H9" s="56" t="s">
        <v>34</v>
      </c>
      <c r="I9" s="56">
        <v>181</v>
      </c>
      <c r="J9" s="64">
        <v>103.37</v>
      </c>
    </row>
    <row r="10" spans="1:10" ht="27" customHeight="1">
      <c r="A10" s="58" t="s">
        <v>222</v>
      </c>
      <c r="B10" s="56" t="s">
        <v>34</v>
      </c>
      <c r="C10" s="56" t="s">
        <v>34</v>
      </c>
      <c r="D10" s="57" t="s">
        <v>34</v>
      </c>
      <c r="E10" s="56" t="s">
        <v>34</v>
      </c>
      <c r="F10" s="56">
        <v>2</v>
      </c>
      <c r="G10" s="57">
        <v>104.17</v>
      </c>
      <c r="H10" s="56" t="s">
        <v>34</v>
      </c>
      <c r="I10" s="56">
        <v>3</v>
      </c>
      <c r="J10" s="64">
        <v>-92.68</v>
      </c>
    </row>
    <row r="11" spans="1:10" ht="27" customHeight="1">
      <c r="A11" s="58" t="s">
        <v>223</v>
      </c>
      <c r="B11" s="56">
        <v>23</v>
      </c>
      <c r="C11" s="56">
        <v>112</v>
      </c>
      <c r="D11" s="57">
        <v>239.39</v>
      </c>
      <c r="E11" s="56">
        <v>4784</v>
      </c>
      <c r="F11" s="56">
        <v>25763</v>
      </c>
      <c r="G11" s="57">
        <v>19.19</v>
      </c>
      <c r="H11" s="56">
        <v>400</v>
      </c>
      <c r="I11" s="56">
        <v>8757</v>
      </c>
      <c r="J11" s="64">
        <v>10.16</v>
      </c>
    </row>
    <row r="12" spans="1:10" ht="27" customHeight="1">
      <c r="A12" s="58" t="s">
        <v>224</v>
      </c>
      <c r="B12" s="56"/>
      <c r="C12" s="56"/>
      <c r="D12" s="57"/>
      <c r="E12" s="56"/>
      <c r="F12" s="56"/>
      <c r="G12" s="57"/>
      <c r="H12" s="56"/>
      <c r="I12" s="56"/>
      <c r="J12" s="64"/>
    </row>
    <row r="13" spans="1:10" ht="27" customHeight="1">
      <c r="A13" s="55" t="s">
        <v>225</v>
      </c>
      <c r="B13" s="56"/>
      <c r="C13" s="56"/>
      <c r="D13" s="57"/>
      <c r="E13" s="56"/>
      <c r="F13" s="56"/>
      <c r="G13" s="57"/>
      <c r="H13" s="56"/>
      <c r="I13" s="56"/>
      <c r="J13" s="64"/>
    </row>
    <row r="14" spans="1:10" ht="27" customHeight="1">
      <c r="A14" s="58" t="s">
        <v>226</v>
      </c>
      <c r="B14" s="56"/>
      <c r="C14" s="56"/>
      <c r="D14" s="57"/>
      <c r="E14" s="56"/>
      <c r="F14" s="56"/>
      <c r="G14" s="57"/>
      <c r="H14" s="56"/>
      <c r="I14" s="56"/>
      <c r="J14" s="64"/>
    </row>
    <row r="15" spans="1:10" ht="27" customHeight="1">
      <c r="A15" s="58" t="s">
        <v>227</v>
      </c>
      <c r="B15" s="56"/>
      <c r="C15" s="56"/>
      <c r="D15" s="57"/>
      <c r="E15" s="56"/>
      <c r="F15" s="56"/>
      <c r="G15" s="57"/>
      <c r="H15" s="56"/>
      <c r="I15" s="56"/>
      <c r="J15" s="64"/>
    </row>
    <row r="16" spans="1:10" ht="27" customHeight="1">
      <c r="A16" s="59" t="s">
        <v>228</v>
      </c>
      <c r="B16" s="60"/>
      <c r="C16" s="60"/>
      <c r="D16" s="61"/>
      <c r="E16" s="60"/>
      <c r="F16" s="60"/>
      <c r="G16" s="61"/>
      <c r="H16" s="60"/>
      <c r="I16" s="60"/>
      <c r="J16" s="65"/>
    </row>
  </sheetData>
  <sheetProtection/>
  <mergeCells count="7">
    <mergeCell ref="A1:J1"/>
    <mergeCell ref="I3:J3"/>
    <mergeCell ref="B4:G4"/>
    <mergeCell ref="B5:D5"/>
    <mergeCell ref="E5:G5"/>
    <mergeCell ref="A4:A6"/>
    <mergeCell ref="H4:J5"/>
  </mergeCells>
  <printOptions/>
  <pageMargins left="0.8298611111111112" right="0.16875" top="0.8263888888888888" bottom="0.984027777777777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">
      <selection activeCell="R13" sqref="R13"/>
    </sheetView>
  </sheetViews>
  <sheetFormatPr defaultColWidth="9.00390625" defaultRowHeight="14.25"/>
  <cols>
    <col min="2" max="2" width="5.125" style="0" customWidth="1"/>
    <col min="3" max="3" width="7.875" style="0" customWidth="1"/>
    <col min="6" max="6" width="9.00390625" style="1" customWidth="1"/>
    <col min="8" max="8" width="7.375" style="0" customWidth="1"/>
    <col min="11" max="11" width="9.00390625" style="1" customWidth="1"/>
    <col min="12" max="12" width="7.625" style="0" customWidth="1"/>
    <col min="13" max="13" width="7.125" style="0" customWidth="1"/>
  </cols>
  <sheetData>
    <row r="1" spans="1:15" ht="27.75" customHeight="1">
      <c r="A1" s="523" t="s">
        <v>275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4"/>
    </row>
    <row r="2" spans="1:15" ht="16.5" customHeight="1">
      <c r="A2" s="27"/>
      <c r="B2" s="27"/>
      <c r="C2" s="27"/>
      <c r="D2" s="27"/>
      <c r="E2" s="27"/>
      <c r="F2" s="28"/>
      <c r="G2" s="27"/>
      <c r="H2" s="27"/>
      <c r="I2" s="27"/>
      <c r="J2" s="27"/>
      <c r="K2" s="28"/>
      <c r="L2" s="27"/>
      <c r="M2" s="27"/>
      <c r="N2" s="27"/>
      <c r="O2" s="29"/>
    </row>
    <row r="3" spans="1:15" ht="18.75" customHeight="1">
      <c r="A3" s="29" t="s">
        <v>229</v>
      </c>
      <c r="B3" s="30"/>
      <c r="C3" s="30"/>
      <c r="D3" s="30"/>
      <c r="E3" s="30"/>
      <c r="F3" s="525"/>
      <c r="G3" s="526"/>
      <c r="H3" s="527"/>
      <c r="I3" s="527"/>
      <c r="J3" s="527"/>
      <c r="K3" s="42"/>
      <c r="L3" s="30"/>
      <c r="M3" s="528" t="s">
        <v>1</v>
      </c>
      <c r="N3" s="528"/>
      <c r="O3" s="528"/>
    </row>
    <row r="4" spans="1:15" ht="24" customHeight="1">
      <c r="A4" s="510" t="s">
        <v>230</v>
      </c>
      <c r="B4" s="511"/>
      <c r="C4" s="529" t="s">
        <v>213</v>
      </c>
      <c r="D4" s="530"/>
      <c r="E4" s="530"/>
      <c r="F4" s="530"/>
      <c r="G4" s="530"/>
      <c r="H4" s="530"/>
      <c r="I4" s="530"/>
      <c r="J4" s="530"/>
      <c r="K4" s="514" t="s">
        <v>214</v>
      </c>
      <c r="L4" s="515"/>
      <c r="M4" s="515"/>
      <c r="N4" s="515"/>
      <c r="O4" s="516"/>
    </row>
    <row r="5" spans="1:15" ht="24" customHeight="1">
      <c r="A5" s="512"/>
      <c r="B5" s="513"/>
      <c r="C5" s="531" t="s">
        <v>215</v>
      </c>
      <c r="D5" s="532"/>
      <c r="E5" s="532"/>
      <c r="F5" s="532" t="s">
        <v>216</v>
      </c>
      <c r="G5" s="532"/>
      <c r="H5" s="532"/>
      <c r="I5" s="532"/>
      <c r="J5" s="532"/>
      <c r="K5" s="517"/>
      <c r="L5" s="518"/>
      <c r="M5" s="518"/>
      <c r="N5" s="518"/>
      <c r="O5" s="519"/>
    </row>
    <row r="6" spans="1:15" ht="35.25" customHeight="1">
      <c r="A6" s="512"/>
      <c r="B6" s="513"/>
      <c r="C6" s="31" t="s">
        <v>217</v>
      </c>
      <c r="D6" s="32" t="s">
        <v>231</v>
      </c>
      <c r="E6" s="32" t="s">
        <v>218</v>
      </c>
      <c r="F6" s="32" t="s">
        <v>97</v>
      </c>
      <c r="G6" s="32" t="s">
        <v>217</v>
      </c>
      <c r="H6" s="32" t="s">
        <v>231</v>
      </c>
      <c r="I6" s="32" t="s">
        <v>218</v>
      </c>
      <c r="J6" s="32" t="s">
        <v>232</v>
      </c>
      <c r="K6" s="32" t="s">
        <v>97</v>
      </c>
      <c r="L6" s="32" t="s">
        <v>217</v>
      </c>
      <c r="M6" s="32" t="s">
        <v>231</v>
      </c>
      <c r="N6" s="32" t="s">
        <v>218</v>
      </c>
      <c r="O6" s="44" t="s">
        <v>232</v>
      </c>
    </row>
    <row r="7" spans="1:15" ht="27.75" customHeight="1">
      <c r="A7" s="520" t="s">
        <v>233</v>
      </c>
      <c r="B7" s="521"/>
      <c r="C7" s="33">
        <v>24</v>
      </c>
      <c r="D7" s="33">
        <v>114</v>
      </c>
      <c r="E7" s="34">
        <v>225.71</v>
      </c>
      <c r="F7" s="33">
        <v>44100</v>
      </c>
      <c r="G7" s="33">
        <v>8571</v>
      </c>
      <c r="H7" s="33">
        <v>29966</v>
      </c>
      <c r="I7" s="34">
        <v>27.35</v>
      </c>
      <c r="J7" s="34">
        <v>67.9501133786848</v>
      </c>
      <c r="K7" s="33">
        <v>14650</v>
      </c>
      <c r="L7" s="33">
        <v>400</v>
      </c>
      <c r="M7" s="33">
        <v>8941</v>
      </c>
      <c r="N7" s="34">
        <v>10.67</v>
      </c>
      <c r="O7" s="45">
        <v>61.03071672354948</v>
      </c>
    </row>
    <row r="8" spans="1:15" s="26" customFormat="1" ht="27.75" customHeight="1">
      <c r="A8" s="506" t="s">
        <v>13</v>
      </c>
      <c r="B8" s="507"/>
      <c r="C8" s="35">
        <v>1</v>
      </c>
      <c r="D8" s="35">
        <v>37</v>
      </c>
      <c r="E8" s="36">
        <v>1133.33</v>
      </c>
      <c r="F8" s="35">
        <v>9100</v>
      </c>
      <c r="G8" s="35">
        <v>3787</v>
      </c>
      <c r="H8" s="35">
        <v>7932</v>
      </c>
      <c r="I8" s="38">
        <v>156.78</v>
      </c>
      <c r="J8" s="34">
        <v>87.16483516483517</v>
      </c>
      <c r="K8" s="35">
        <v>3050</v>
      </c>
      <c r="L8" s="35" t="s">
        <v>34</v>
      </c>
      <c r="M8" s="35">
        <v>3719</v>
      </c>
      <c r="N8" s="38">
        <v>126.22</v>
      </c>
      <c r="O8" s="45">
        <v>121.93442622950819</v>
      </c>
    </row>
    <row r="9" spans="1:15" ht="27.75" customHeight="1">
      <c r="A9" s="506" t="s">
        <v>15</v>
      </c>
      <c r="B9" s="507"/>
      <c r="C9" s="37">
        <v>1</v>
      </c>
      <c r="D9" s="37">
        <v>4</v>
      </c>
      <c r="E9" s="38">
        <v>-50</v>
      </c>
      <c r="F9" s="35">
        <v>3800</v>
      </c>
      <c r="G9" s="37">
        <v>129</v>
      </c>
      <c r="H9" s="37">
        <v>2337</v>
      </c>
      <c r="I9" s="38">
        <v>7.6</v>
      </c>
      <c r="J9" s="34">
        <v>61.5</v>
      </c>
      <c r="K9" s="35">
        <v>1300</v>
      </c>
      <c r="L9" s="35">
        <v>8</v>
      </c>
      <c r="M9" s="35">
        <v>907</v>
      </c>
      <c r="N9" s="38">
        <v>-40.87</v>
      </c>
      <c r="O9" s="45">
        <v>69.76923076923077</v>
      </c>
    </row>
    <row r="10" spans="1:15" ht="27.75" customHeight="1">
      <c r="A10" s="522" t="s">
        <v>17</v>
      </c>
      <c r="B10" s="507"/>
      <c r="C10" s="37">
        <v>2</v>
      </c>
      <c r="D10" s="37">
        <v>12</v>
      </c>
      <c r="E10" s="36">
        <v>20</v>
      </c>
      <c r="F10" s="35">
        <v>5100</v>
      </c>
      <c r="G10" s="37">
        <v>6</v>
      </c>
      <c r="H10" s="37">
        <v>2349</v>
      </c>
      <c r="I10" s="38">
        <v>-26.69</v>
      </c>
      <c r="J10" s="34">
        <v>46.05882352941176</v>
      </c>
      <c r="K10" s="35">
        <v>1850</v>
      </c>
      <c r="L10" s="35">
        <v>9</v>
      </c>
      <c r="M10" s="35">
        <v>1324</v>
      </c>
      <c r="N10" s="38">
        <v>3.6</v>
      </c>
      <c r="O10" s="45">
        <v>71.56756756756756</v>
      </c>
    </row>
    <row r="11" spans="1:15" ht="27.75" customHeight="1">
      <c r="A11" s="506" t="s">
        <v>19</v>
      </c>
      <c r="B11" s="507"/>
      <c r="C11" s="35">
        <v>4</v>
      </c>
      <c r="D11" s="35">
        <v>10</v>
      </c>
      <c r="E11" s="36">
        <v>400</v>
      </c>
      <c r="F11" s="35">
        <v>5100</v>
      </c>
      <c r="G11" s="35">
        <v>2337</v>
      </c>
      <c r="H11" s="35">
        <v>3864</v>
      </c>
      <c r="I11" s="36">
        <v>782.19</v>
      </c>
      <c r="J11" s="34">
        <v>75.76470588235294</v>
      </c>
      <c r="K11" s="35">
        <v>1850</v>
      </c>
      <c r="L11" s="35">
        <v>121</v>
      </c>
      <c r="M11" s="35">
        <v>1201</v>
      </c>
      <c r="N11" s="38">
        <v>40.14</v>
      </c>
      <c r="O11" s="45">
        <v>64.91891891891892</v>
      </c>
    </row>
    <row r="12" spans="1:15" ht="27.75" customHeight="1">
      <c r="A12" s="506" t="s">
        <v>21</v>
      </c>
      <c r="B12" s="507"/>
      <c r="C12" s="35" t="s">
        <v>34</v>
      </c>
      <c r="D12" s="35">
        <v>5</v>
      </c>
      <c r="E12" s="36">
        <v>150</v>
      </c>
      <c r="F12" s="35">
        <v>3800</v>
      </c>
      <c r="G12" s="35" t="s">
        <v>34</v>
      </c>
      <c r="H12" s="35">
        <v>1354</v>
      </c>
      <c r="I12" s="36">
        <v>-68.15</v>
      </c>
      <c r="J12" s="34">
        <v>35.63157894736842</v>
      </c>
      <c r="K12" s="35">
        <v>1150</v>
      </c>
      <c r="L12" s="37">
        <v>81</v>
      </c>
      <c r="M12" s="37">
        <v>336</v>
      </c>
      <c r="N12" s="38">
        <v>5</v>
      </c>
      <c r="O12" s="45">
        <v>29.217391304347828</v>
      </c>
    </row>
    <row r="13" spans="1:15" ht="27.75" customHeight="1">
      <c r="A13" s="506" t="s">
        <v>23</v>
      </c>
      <c r="B13" s="507"/>
      <c r="C13" s="35">
        <v>5</v>
      </c>
      <c r="D13" s="35">
        <v>9</v>
      </c>
      <c r="E13" s="38">
        <v>80</v>
      </c>
      <c r="F13" s="35">
        <v>3800</v>
      </c>
      <c r="G13" s="35">
        <v>537</v>
      </c>
      <c r="H13" s="35">
        <v>3260</v>
      </c>
      <c r="I13" s="36">
        <v>37.32</v>
      </c>
      <c r="J13" s="34">
        <v>85.78947368421052</v>
      </c>
      <c r="K13" s="35">
        <v>1150</v>
      </c>
      <c r="L13" s="35" t="s">
        <v>34</v>
      </c>
      <c r="M13" s="35">
        <v>36</v>
      </c>
      <c r="N13" s="38">
        <v>-72.73</v>
      </c>
      <c r="O13" s="45">
        <v>3.130434782608696</v>
      </c>
    </row>
    <row r="14" spans="1:15" ht="27.75" customHeight="1">
      <c r="A14" s="506" t="s">
        <v>25</v>
      </c>
      <c r="B14" s="507"/>
      <c r="C14" s="37">
        <v>6</v>
      </c>
      <c r="D14" s="37">
        <v>20</v>
      </c>
      <c r="E14" s="38">
        <v>566.67</v>
      </c>
      <c r="F14" s="35">
        <v>3800</v>
      </c>
      <c r="G14" s="37">
        <v>365</v>
      </c>
      <c r="H14" s="37">
        <v>2034</v>
      </c>
      <c r="I14" s="36">
        <v>5.61</v>
      </c>
      <c r="J14" s="34">
        <v>53.526315789473685</v>
      </c>
      <c r="K14" s="35">
        <v>1150</v>
      </c>
      <c r="L14" s="37">
        <v>158</v>
      </c>
      <c r="M14" s="37">
        <v>236</v>
      </c>
      <c r="N14" s="36">
        <v>159.34</v>
      </c>
      <c r="O14" s="45">
        <v>20.52173913043478</v>
      </c>
    </row>
    <row r="15" spans="1:15" ht="27.75" customHeight="1">
      <c r="A15" s="506" t="s">
        <v>27</v>
      </c>
      <c r="B15" s="507"/>
      <c r="C15" s="35">
        <v>4</v>
      </c>
      <c r="D15" s="35">
        <v>15</v>
      </c>
      <c r="E15" s="38">
        <v>1400</v>
      </c>
      <c r="F15" s="35">
        <v>4500</v>
      </c>
      <c r="G15" s="35">
        <v>251</v>
      </c>
      <c r="H15" s="35">
        <v>2630</v>
      </c>
      <c r="I15" s="36">
        <v>17.36</v>
      </c>
      <c r="J15" s="34">
        <v>58.44444444444444</v>
      </c>
      <c r="K15" s="35">
        <v>1300</v>
      </c>
      <c r="L15" s="35">
        <v>23</v>
      </c>
      <c r="M15" s="35">
        <v>240</v>
      </c>
      <c r="N15" s="38">
        <v>471.43</v>
      </c>
      <c r="O15" s="45">
        <v>18.461538461538463</v>
      </c>
    </row>
    <row r="16" spans="1:15" ht="27.75" customHeight="1">
      <c r="A16" s="508" t="s">
        <v>29</v>
      </c>
      <c r="B16" s="509"/>
      <c r="C16" s="39">
        <v>1</v>
      </c>
      <c r="D16" s="39">
        <v>2</v>
      </c>
      <c r="E16" s="40">
        <v>100</v>
      </c>
      <c r="F16" s="39">
        <v>5100</v>
      </c>
      <c r="G16" s="39">
        <v>1159</v>
      </c>
      <c r="H16" s="39">
        <v>4206</v>
      </c>
      <c r="I16" s="46">
        <v>9.65</v>
      </c>
      <c r="J16" s="47">
        <v>82.47058823529412</v>
      </c>
      <c r="K16" s="39">
        <v>1850</v>
      </c>
      <c r="L16" s="39" t="s">
        <v>34</v>
      </c>
      <c r="M16" s="39">
        <v>942</v>
      </c>
      <c r="N16" s="40">
        <v>-56.81</v>
      </c>
      <c r="O16" s="48">
        <v>50.91891891891892</v>
      </c>
    </row>
    <row r="17" spans="1:2" ht="14.25">
      <c r="A17" s="41"/>
      <c r="B17" s="41"/>
    </row>
    <row r="18" spans="1:2" ht="14.25">
      <c r="A18" s="41"/>
      <c r="B18" s="41"/>
    </row>
  </sheetData>
  <sheetProtection/>
  <mergeCells count="18">
    <mergeCell ref="A1:O1"/>
    <mergeCell ref="F3:J3"/>
    <mergeCell ref="M3:O3"/>
    <mergeCell ref="C4:J4"/>
    <mergeCell ref="C5:E5"/>
    <mergeCell ref="F5:J5"/>
    <mergeCell ref="K4:O5"/>
    <mergeCell ref="A7:B7"/>
    <mergeCell ref="A8:B8"/>
    <mergeCell ref="A9:B9"/>
    <mergeCell ref="A10:B10"/>
    <mergeCell ref="A13:B13"/>
    <mergeCell ref="A14:B14"/>
    <mergeCell ref="A15:B15"/>
    <mergeCell ref="A16:B16"/>
    <mergeCell ref="A4:B6"/>
    <mergeCell ref="A11:B11"/>
    <mergeCell ref="A12:B12"/>
  </mergeCells>
  <printOptions/>
  <pageMargins left="0.7076388888888889" right="0.1388888888888889" top="0.8263888888888888" bottom="0.747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政策法规科四</cp:lastModifiedBy>
  <cp:lastPrinted>2014-09-26T07:38:50Z</cp:lastPrinted>
  <dcterms:created xsi:type="dcterms:W3CDTF">2002-08-07T08:50:00Z</dcterms:created>
  <dcterms:modified xsi:type="dcterms:W3CDTF">2014-09-29T08:09:00Z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