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30" yWindow="450" windowWidth="14415" windowHeight="11640" tabRatio="610" activeTab="4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Sheet1" sheetId="11" r:id="rId11"/>
  </sheets>
  <definedNames>
    <definedName name="_xlnm.Print_Area" localSheetId="7">'表八'!$B$1:$K$16</definedName>
    <definedName name="_xlnm.Print_Area" localSheetId="1">'表二'!$B$1:$O$29</definedName>
    <definedName name="_xlnm.Print_Area" localSheetId="5">'表六'!$C$1:$L$17</definedName>
    <definedName name="_xlnm.Print_Area" localSheetId="6">'表七'!$B$1:$L$24</definedName>
    <definedName name="_xlnm.Print_Area" localSheetId="2">'表三'!$B$1:$G$14</definedName>
    <definedName name="_xlnm.Print_Area" localSheetId="3">'表四'!$B$1:$H$33</definedName>
    <definedName name="_xlnm.Print_Area" localSheetId="4">'表五'!$B$1:$J$18</definedName>
    <definedName name="_xlnm.Print_Area" localSheetId="0">'表一'!$B$1:$J$28</definedName>
  </definedNames>
  <calcPr fullCalcOnLoad="1"/>
</workbook>
</file>

<file path=xl/sharedStrings.xml><?xml version="1.0" encoding="utf-8"?>
<sst xmlns="http://schemas.openxmlformats.org/spreadsheetml/2006/main" count="526" uniqueCount="293">
  <si>
    <t>表一</t>
  </si>
  <si>
    <t>金额单位：万美元</t>
  </si>
  <si>
    <t>序号</t>
  </si>
  <si>
    <t>地    区</t>
  </si>
  <si>
    <t>进出口</t>
  </si>
  <si>
    <t>出口</t>
  </si>
  <si>
    <t>进口</t>
  </si>
  <si>
    <t xml:space="preserve">累计 </t>
  </si>
  <si>
    <t>同比±%</t>
  </si>
  <si>
    <t>增幅排名</t>
  </si>
  <si>
    <t>00</t>
  </si>
  <si>
    <t>全市合计</t>
  </si>
  <si>
    <t>01</t>
  </si>
  <si>
    <t>02</t>
  </si>
  <si>
    <t>梅江区</t>
  </si>
  <si>
    <t>04</t>
  </si>
  <si>
    <t>梅县区</t>
  </si>
  <si>
    <t>03</t>
  </si>
  <si>
    <t>兴宁市</t>
  </si>
  <si>
    <t>05</t>
  </si>
  <si>
    <t>平远县</t>
  </si>
  <si>
    <t>06</t>
  </si>
  <si>
    <t>蕉岭县</t>
  </si>
  <si>
    <t>07</t>
  </si>
  <si>
    <t>大埔县</t>
  </si>
  <si>
    <t>08</t>
  </si>
  <si>
    <t>丰顺县</t>
  </si>
  <si>
    <t>09</t>
  </si>
  <si>
    <t>五华县</t>
  </si>
  <si>
    <t>合同外资</t>
  </si>
  <si>
    <t>实际使用外资</t>
  </si>
  <si>
    <t>绝对值排名</t>
  </si>
  <si>
    <t xml:space="preserve"> </t>
  </si>
  <si>
    <r>
      <t>2014</t>
    </r>
    <r>
      <rPr>
        <b/>
        <sz val="20"/>
        <rFont val="宋体"/>
        <family val="0"/>
      </rPr>
      <t>年梅州市外贸进出口分月情况表</t>
    </r>
  </si>
  <si>
    <t>表二</t>
  </si>
  <si>
    <r>
      <t>金额单位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万美元</t>
    </r>
  </si>
  <si>
    <t>月份</t>
  </si>
  <si>
    <t>当       月</t>
  </si>
  <si>
    <t>累                   计</t>
  </si>
  <si>
    <t>类别</t>
  </si>
  <si>
    <t>合    计</t>
  </si>
  <si>
    <t>一般贸易</t>
  </si>
  <si>
    <t>加工贸易</t>
  </si>
  <si>
    <t>金额</t>
  </si>
  <si>
    <r>
      <t>增减</t>
    </r>
    <r>
      <rPr>
        <sz val="12"/>
        <color indexed="8"/>
        <rFont val="黑体"/>
        <family val="0"/>
      </rPr>
      <t>%</t>
    </r>
  </si>
  <si>
    <r>
      <t>增减</t>
    </r>
    <r>
      <rPr>
        <sz val="12"/>
        <rFont val="黑体"/>
        <family val="0"/>
      </rPr>
      <t>%</t>
    </r>
  </si>
  <si>
    <t>10965</t>
  </si>
  <si>
    <t>出</t>
  </si>
  <si>
    <t>2708</t>
  </si>
  <si>
    <t>13167</t>
  </si>
  <si>
    <r>
      <t>7</t>
    </r>
    <r>
      <rPr>
        <sz val="12"/>
        <color indexed="8"/>
        <rFont val="宋体"/>
        <family val="0"/>
      </rPr>
      <t>月</t>
    </r>
  </si>
  <si>
    <t>口</t>
  </si>
  <si>
    <r>
      <t>8</t>
    </r>
    <r>
      <rPr>
        <sz val="12"/>
        <rFont val="宋体"/>
        <family val="0"/>
      </rPr>
      <t>月</t>
    </r>
  </si>
  <si>
    <r>
      <t>9</t>
    </r>
    <r>
      <rPr>
        <sz val="12"/>
        <color indexed="8"/>
        <rFont val="宋体"/>
        <family val="0"/>
      </rPr>
      <t>月</t>
    </r>
  </si>
  <si>
    <r>
      <t>10</t>
    </r>
    <r>
      <rPr>
        <sz val="12"/>
        <color indexed="8"/>
        <rFont val="宋体"/>
        <family val="0"/>
      </rPr>
      <t>月</t>
    </r>
  </si>
  <si>
    <r>
      <t>11</t>
    </r>
    <r>
      <rPr>
        <sz val="12"/>
        <color indexed="8"/>
        <rFont val="宋体"/>
        <family val="0"/>
      </rPr>
      <t>月</t>
    </r>
  </si>
  <si>
    <t>进</t>
  </si>
  <si>
    <r>
      <t>12</t>
    </r>
    <r>
      <rPr>
        <sz val="12"/>
        <rFont val="宋体"/>
        <family val="0"/>
      </rPr>
      <t>月</t>
    </r>
  </si>
  <si>
    <t>企业编码</t>
  </si>
  <si>
    <t>企业名称</t>
  </si>
  <si>
    <t>贸易方式</t>
  </si>
  <si>
    <t>当年金额</t>
  </si>
  <si>
    <t>基期金额</t>
  </si>
  <si>
    <r>
      <t>金额</t>
    </r>
    <r>
      <rPr>
        <b/>
        <sz val="10"/>
        <rFont val="Times New Roman"/>
        <family val="1"/>
      </rPr>
      <t>±</t>
    </r>
    <r>
      <rPr>
        <b/>
        <sz val="10"/>
        <rFont val="Times New Roman"/>
        <family val="1"/>
      </rPr>
      <t>%</t>
    </r>
  </si>
  <si>
    <t>全市全部企业</t>
  </si>
  <si>
    <r>
      <t xml:space="preserve">  </t>
    </r>
    <r>
      <rPr>
        <sz val="10"/>
        <rFont val="宋体"/>
        <family val="0"/>
      </rPr>
      <t>合计</t>
    </r>
  </si>
  <si>
    <t>进料加工贸易</t>
  </si>
  <si>
    <t>来料加工装配贸易</t>
  </si>
  <si>
    <t>表三</t>
  </si>
  <si>
    <t>企  业  性  质</t>
  </si>
  <si>
    <t>当月数</t>
  </si>
  <si>
    <t>本期累计</t>
  </si>
  <si>
    <t>去年同期累计</t>
  </si>
  <si>
    <t>比去年同期增减%</t>
  </si>
  <si>
    <t>比重％</t>
  </si>
  <si>
    <t>全市进出口总值</t>
  </si>
  <si>
    <t>一、全市出口总值</t>
  </si>
  <si>
    <r>
      <t>1</t>
    </r>
    <r>
      <rPr>
        <sz val="14"/>
        <rFont val="宋体"/>
        <family val="0"/>
      </rPr>
      <t>、国有企业出口</t>
    </r>
  </si>
  <si>
    <r>
      <t>2</t>
    </r>
    <r>
      <rPr>
        <sz val="14"/>
        <rFont val="宋体"/>
        <family val="0"/>
      </rPr>
      <t>、三资企业出口</t>
    </r>
  </si>
  <si>
    <r>
      <t>3</t>
    </r>
    <r>
      <rPr>
        <sz val="14"/>
        <rFont val="宋体"/>
        <family val="0"/>
      </rPr>
      <t>、集体企业出口</t>
    </r>
  </si>
  <si>
    <r>
      <t>4</t>
    </r>
    <r>
      <rPr>
        <sz val="14"/>
        <rFont val="宋体"/>
        <family val="0"/>
      </rPr>
      <t>、私营企业出口</t>
    </r>
  </si>
  <si>
    <r>
      <t>5</t>
    </r>
    <r>
      <rPr>
        <sz val="14"/>
        <rFont val="宋体"/>
        <family val="0"/>
      </rPr>
      <t>、其它企业出口</t>
    </r>
  </si>
  <si>
    <t>二、全市进口总值</t>
  </si>
  <si>
    <r>
      <t>1</t>
    </r>
    <r>
      <rPr>
        <sz val="14"/>
        <rFont val="宋体"/>
        <family val="0"/>
      </rPr>
      <t>、国有企业进口</t>
    </r>
  </si>
  <si>
    <r>
      <t>2</t>
    </r>
    <r>
      <rPr>
        <sz val="14"/>
        <rFont val="宋体"/>
        <family val="0"/>
      </rPr>
      <t>、三资企业进口</t>
    </r>
  </si>
  <si>
    <r>
      <t>3</t>
    </r>
    <r>
      <rPr>
        <sz val="14"/>
        <rFont val="宋体"/>
        <family val="0"/>
      </rPr>
      <t>、私营企业进口</t>
    </r>
  </si>
  <si>
    <t>表四</t>
  </si>
  <si>
    <r>
      <t>金额单位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万美元</t>
    </r>
  </si>
  <si>
    <t>预期目标</t>
  </si>
  <si>
    <t>当 月 数</t>
  </si>
  <si>
    <t>完成预期目标％</t>
  </si>
  <si>
    <r>
      <t>市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直</t>
    </r>
  </si>
  <si>
    <r>
      <t>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区</t>
    </r>
  </si>
  <si>
    <r>
      <t>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区</t>
    </r>
  </si>
  <si>
    <r>
      <t>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市</t>
    </r>
  </si>
  <si>
    <r>
      <t>平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县</t>
    </r>
  </si>
  <si>
    <r>
      <t>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县</t>
    </r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</si>
  <si>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埔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县</t>
    </r>
  </si>
  <si>
    <r>
      <t>丰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县</t>
    </r>
  </si>
  <si>
    <r>
      <t>五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华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县</t>
    </r>
  </si>
  <si>
    <t>全市出口总值</t>
  </si>
  <si>
    <t>全市进口总值</t>
  </si>
  <si>
    <t>表五</t>
  </si>
  <si>
    <t>出口商品名称</t>
  </si>
  <si>
    <t>占出口总额％</t>
  </si>
  <si>
    <t>当  月</t>
  </si>
  <si>
    <t>去年同期</t>
  </si>
  <si>
    <t>增减％</t>
  </si>
  <si>
    <t>本年累计</t>
  </si>
  <si>
    <t>机电产品</t>
  </si>
  <si>
    <t>陶瓷产品</t>
  </si>
  <si>
    <t>家具</t>
  </si>
  <si>
    <t>橡胶制品</t>
  </si>
  <si>
    <t>工艺品</t>
  </si>
  <si>
    <t>五大主要商品出口合计</t>
  </si>
  <si>
    <t>进口商品名称</t>
  </si>
  <si>
    <t>占进口总额％</t>
  </si>
  <si>
    <t>电机、电气</t>
  </si>
  <si>
    <t>塑料及其制品</t>
  </si>
  <si>
    <t>橡胶及其制品</t>
  </si>
  <si>
    <t>机械器具及其制品</t>
  </si>
  <si>
    <t>钟表及其制品</t>
  </si>
  <si>
    <t>五大主要商品进口合计</t>
  </si>
  <si>
    <t>表六</t>
  </si>
  <si>
    <t>市场类别</t>
  </si>
  <si>
    <t>国别（地区）</t>
  </si>
  <si>
    <t>进出口合计</t>
  </si>
  <si>
    <t>出口合计</t>
  </si>
  <si>
    <t>进口合计</t>
  </si>
  <si>
    <t>累计金额</t>
  </si>
  <si>
    <t>增减%</t>
  </si>
  <si>
    <t>传</t>
  </si>
  <si>
    <t>美国</t>
  </si>
  <si>
    <t>统</t>
  </si>
  <si>
    <t>市</t>
  </si>
  <si>
    <t>欧盟</t>
  </si>
  <si>
    <t>场</t>
  </si>
  <si>
    <t>日本</t>
  </si>
  <si>
    <t>东南亚联盟</t>
  </si>
  <si>
    <t>中东国家</t>
  </si>
  <si>
    <t>新</t>
  </si>
  <si>
    <t xml:space="preserve">  拉丁美洲</t>
  </si>
  <si>
    <t>兴</t>
  </si>
  <si>
    <t xml:space="preserve">  非洲</t>
  </si>
  <si>
    <t>韩国</t>
  </si>
  <si>
    <t xml:space="preserve">  台湾</t>
  </si>
  <si>
    <t>印度</t>
  </si>
  <si>
    <t xml:space="preserve">  其他</t>
  </si>
  <si>
    <r>
      <rPr>
        <sz val="12"/>
        <rFont val="宋体"/>
        <family val="0"/>
      </rPr>
      <t>增减</t>
    </r>
    <r>
      <rPr>
        <sz val="12"/>
        <rFont val="Times New Roman"/>
        <family val="1"/>
      </rPr>
      <t>%</t>
    </r>
  </si>
  <si>
    <t>进出口1</t>
  </si>
  <si>
    <t>进出口2</t>
  </si>
  <si>
    <t>出口1</t>
  </si>
  <si>
    <t>出口2</t>
  </si>
  <si>
    <r>
      <rPr>
        <sz val="12"/>
        <color indexed="8"/>
        <rFont val="宋体"/>
        <family val="0"/>
      </rPr>
      <t>增减</t>
    </r>
    <r>
      <rPr>
        <sz val="12"/>
        <color indexed="8"/>
        <rFont val="Times New Roman"/>
        <family val="1"/>
      </rPr>
      <t>%</t>
    </r>
  </si>
  <si>
    <t>进口1</t>
  </si>
  <si>
    <t>进口2</t>
  </si>
  <si>
    <t>传统市场</t>
  </si>
  <si>
    <t>港澳</t>
  </si>
  <si>
    <t>新兴市场</t>
  </si>
  <si>
    <t xml:space="preserve">  表七</t>
  </si>
  <si>
    <t>累计数</t>
  </si>
  <si>
    <t>比增%</t>
  </si>
  <si>
    <t>卡莱（梅州）橡胶制品有限公司</t>
  </si>
  <si>
    <t>梅州粤森源贸易有限公司</t>
  </si>
  <si>
    <t>梅县线艺通信公司（含线艺科技）</t>
  </si>
  <si>
    <t>绮莉针织（兴宁）有限公司</t>
  </si>
  <si>
    <t>丰顺县培英电声有限公司</t>
  </si>
  <si>
    <t>梅州新马陶瓷股份有限公司</t>
  </si>
  <si>
    <t>梅州市汇胜木制品有限公司</t>
  </si>
  <si>
    <t>兴宁新球工艺制品有限公司</t>
  </si>
  <si>
    <t>博敏电子股份有限公司</t>
  </si>
  <si>
    <t>梅州市裕丰陶瓷有限公司</t>
  </si>
  <si>
    <t>广东辉胜达电器股份有限公司</t>
  </si>
  <si>
    <t>梅州市锦芳工艺有限公司</t>
  </si>
  <si>
    <t>旺兴达（丰顺）电子有限公司</t>
  </si>
  <si>
    <t>兴宁兴盛玩具有限公司</t>
  </si>
  <si>
    <t>广东裕源织造有限公司</t>
  </si>
  <si>
    <t>五华县永艺餐具制造有限公司</t>
  </si>
  <si>
    <t>BPW(梅州)车轴有限公司</t>
  </si>
  <si>
    <t>大埔县富大陶瓷有限公司</t>
  </si>
  <si>
    <t>梅州市联顺昌贸易有限公司</t>
  </si>
  <si>
    <t>蕉岭县洋臣木业制品有限公司</t>
  </si>
  <si>
    <t>梅州市志浩电子科技有限公司</t>
  </si>
  <si>
    <t>广东省兴宁市万通工艺有限公司</t>
  </si>
  <si>
    <t>丰顺鑫和进出口有限公司</t>
  </si>
  <si>
    <t>梅州亚力盛电子有限公司</t>
  </si>
  <si>
    <t>广东健和公司（含创盛、飞吉）</t>
  </si>
  <si>
    <t>凸版艺彩印刷（梅州）有限公司</t>
  </si>
  <si>
    <t>丰顺泰昌电声元件有限公司</t>
  </si>
  <si>
    <t>梅州宏丰工艺品有限公司</t>
  </si>
  <si>
    <t>平远友邦木业有限公司</t>
  </si>
  <si>
    <t>平远创新木制品有限公司</t>
  </si>
  <si>
    <t>广东宝丰陶瓷科技发展股份有限公司</t>
  </si>
  <si>
    <t>梅州峰联陶瓷有限公司</t>
  </si>
  <si>
    <t>梅州仕达木业有限公司</t>
  </si>
  <si>
    <t>梅州国威电子有限公司</t>
  </si>
  <si>
    <t>梅州市怡泰工贸有限公司</t>
  </si>
  <si>
    <t>广东赛翡蓝宝石科技有限公司</t>
  </si>
  <si>
    <t>丰顺县祥旭家具有限公司</t>
  </si>
  <si>
    <t>平远县光明木制品有限公司</t>
  </si>
  <si>
    <t>业广利电子（梅州）有限公司</t>
  </si>
  <si>
    <t>梅州市广汇贸易有限公司</t>
  </si>
  <si>
    <t xml:space="preserve">      合               计</t>
  </si>
  <si>
    <t>表八</t>
  </si>
  <si>
    <t>利用外资方式</t>
  </si>
  <si>
    <t>批  准  利  用  外  资</t>
  </si>
  <si>
    <t>项目数（家）</t>
  </si>
  <si>
    <t>合同外资金额</t>
  </si>
  <si>
    <t xml:space="preserve">当月数  </t>
  </si>
  <si>
    <t>比上年
同期±%</t>
  </si>
  <si>
    <t xml:space="preserve">    合   计</t>
  </si>
  <si>
    <t>一、外商直接投资</t>
  </si>
  <si>
    <t>中外合资企业</t>
  </si>
  <si>
    <t>中外合作企业</t>
  </si>
  <si>
    <t>外资企业</t>
  </si>
  <si>
    <t>外商投资股份制</t>
  </si>
  <si>
    <t>二、外商其它投资</t>
  </si>
  <si>
    <t>国际租赁</t>
  </si>
  <si>
    <t>补偿贸易</t>
  </si>
  <si>
    <t>加工装配</t>
  </si>
  <si>
    <t>表九</t>
  </si>
  <si>
    <t xml:space="preserve">         类别       地区</t>
  </si>
  <si>
    <t>本 期
累 计</t>
  </si>
  <si>
    <t>完成预期目标%</t>
  </si>
  <si>
    <t>合   计</t>
  </si>
  <si>
    <t>市  直</t>
  </si>
  <si>
    <t>表十</t>
  </si>
  <si>
    <t xml:space="preserve">金额单位：万美元   </t>
  </si>
  <si>
    <t>类  别</t>
  </si>
  <si>
    <t>项目（企业）数</t>
  </si>
  <si>
    <t>实际使用外资金额</t>
  </si>
  <si>
    <t>同比+-%</t>
  </si>
  <si>
    <t>国别    （地区）</t>
  </si>
  <si>
    <t>合  计</t>
  </si>
  <si>
    <t>1、香港</t>
  </si>
  <si>
    <t>2、台湾省</t>
  </si>
  <si>
    <t>4、泰国</t>
  </si>
  <si>
    <t>5、韩国</t>
  </si>
  <si>
    <t>6、日本</t>
  </si>
  <si>
    <t>7、德国</t>
  </si>
  <si>
    <t>9、澳大利亚</t>
  </si>
  <si>
    <t>10、其他</t>
  </si>
  <si>
    <t>行业</t>
  </si>
  <si>
    <t>1、农、林、牧、渔业</t>
  </si>
  <si>
    <t>2、采矿业</t>
  </si>
  <si>
    <t>3、制造业</t>
  </si>
  <si>
    <t>4、房地产业</t>
  </si>
  <si>
    <t>5、建筑业</t>
  </si>
  <si>
    <t>6、交通运输仓储业</t>
  </si>
  <si>
    <t>7、批发零售业</t>
  </si>
  <si>
    <t>8、住宿和餐饮业</t>
  </si>
  <si>
    <t>9、租赁和商务服务业</t>
  </si>
  <si>
    <t>实 际 使 用 外 资 金 额</t>
  </si>
  <si>
    <t>美国</t>
  </si>
  <si>
    <t>香港</t>
  </si>
  <si>
    <t>欧盟</t>
  </si>
  <si>
    <t>日本</t>
  </si>
  <si>
    <t>东南亚联盟</t>
  </si>
  <si>
    <t>中东国家</t>
  </si>
  <si>
    <t>拉丁美洲</t>
  </si>
  <si>
    <t>非洲</t>
  </si>
  <si>
    <t>台湾</t>
  </si>
  <si>
    <t>其他</t>
  </si>
  <si>
    <r>
      <t>2014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9</t>
    </r>
    <r>
      <rPr>
        <b/>
        <sz val="20"/>
        <rFont val="宋体"/>
        <family val="0"/>
      </rPr>
      <t>月梅州市外经贸主要经济指标情况表</t>
    </r>
  </si>
  <si>
    <t>当月数</t>
  </si>
  <si>
    <t>2014年9月梅州市各县（市、区）进出口预期目标完成情况表</t>
  </si>
  <si>
    <t>2014年9月梅州市进出口经营主体结构情况表</t>
  </si>
  <si>
    <r>
      <t>2014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9</t>
    </r>
    <r>
      <rPr>
        <b/>
        <sz val="20"/>
        <rFont val="宋体"/>
        <family val="0"/>
      </rPr>
      <t>月梅州市主要商品进出口情况表</t>
    </r>
  </si>
  <si>
    <t>9月份出口</t>
  </si>
  <si>
    <t>1-9月份出口</t>
  </si>
  <si>
    <t>1-9月份进口</t>
  </si>
  <si>
    <t>9月份进口</t>
  </si>
  <si>
    <t>2014年9月梅州市主要进出口市场情况表</t>
  </si>
  <si>
    <t>2014年9月40家外贸骨干企业进出口情况表</t>
  </si>
  <si>
    <t>2014年9月梅州市外商投资统计分析表</t>
  </si>
  <si>
    <t>2014年9月梅州市各县（市、区）外商直接投资预期目标完成情况表</t>
  </si>
  <si>
    <t>2014年9月梅州市利用外商直接投资主要国别（地区）、行业分析表</t>
  </si>
  <si>
    <t>韩国</t>
  </si>
  <si>
    <r>
      <t>1</t>
    </r>
    <r>
      <rPr>
        <sz val="11"/>
        <color indexed="8"/>
        <rFont val="宋体"/>
        <family val="0"/>
      </rPr>
      <t>月</t>
    </r>
  </si>
  <si>
    <r>
      <t>2</t>
    </r>
    <r>
      <rPr>
        <sz val="11"/>
        <color indexed="8"/>
        <rFont val="宋体"/>
        <family val="0"/>
      </rPr>
      <t>月</t>
    </r>
  </si>
  <si>
    <r>
      <t>3</t>
    </r>
    <r>
      <rPr>
        <sz val="11"/>
        <color indexed="8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</si>
  <si>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</si>
  <si>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color indexed="8"/>
        <rFont val="宋体"/>
        <family val="0"/>
      </rPr>
      <t>月</t>
    </r>
  </si>
  <si>
    <r>
      <t>6</t>
    </r>
    <r>
      <rPr>
        <sz val="11"/>
        <color indexed="8"/>
        <rFont val="宋体"/>
        <family val="0"/>
      </rPr>
      <t>月</t>
    </r>
  </si>
  <si>
    <r>
      <t>7</t>
    </r>
    <r>
      <rPr>
        <sz val="11"/>
        <color indexed="8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</si>
  <si>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</si>
  <si>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color indexed="8"/>
        <rFont val="宋体"/>
        <family val="0"/>
      </rPr>
      <t>月</t>
    </r>
  </si>
  <si>
    <r>
      <t>10</t>
    </r>
    <r>
      <rPr>
        <sz val="11"/>
        <color indexed="8"/>
        <rFont val="宋体"/>
        <family val="0"/>
      </rPr>
      <t>月</t>
    </r>
  </si>
  <si>
    <r>
      <t>11</t>
    </r>
    <r>
      <rPr>
        <sz val="11"/>
        <color indexed="8"/>
        <rFont val="宋体"/>
        <family val="0"/>
      </rPr>
      <t>月</t>
    </r>
  </si>
  <si>
    <r>
      <t>12</t>
    </r>
    <r>
      <rPr>
        <sz val="11"/>
        <color indexed="8"/>
        <rFont val="宋体"/>
        <family val="0"/>
      </rPr>
      <t>月</t>
    </r>
  </si>
  <si>
    <t>高新区</t>
  </si>
  <si>
    <t>3、澳门</t>
  </si>
  <si>
    <t>8、英属维尔京群岛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</si>
</sst>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_);[Red]\(0.0\)"/>
    <numFmt numFmtId="180" formatCode="0_);[Red]\(0\)"/>
    <numFmt numFmtId="181" formatCode="#,##0_ "/>
    <numFmt numFmtId="182" formatCode="0;[Red]0"/>
    <numFmt numFmtId="183" formatCode="#,##0.0_ "/>
  </numFmts>
  <fonts count="55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8"/>
      <name val="宋体"/>
      <family val="0"/>
    </font>
    <font>
      <sz val="12"/>
      <color indexed="8"/>
      <name val="黑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黑体"/>
      <family val="0"/>
    </font>
    <font>
      <sz val="11"/>
      <name val="Times New Roman"/>
      <family val="1"/>
    </font>
    <font>
      <sz val="11"/>
      <color indexed="8"/>
      <name val="黑体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>
      <alignment horizontal="center" vertical="center" wrapText="1"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2" borderId="5" applyNumberFormat="0" applyAlignment="0" applyProtection="0"/>
    <xf numFmtId="0" fontId="43" fillId="13" borderId="6" applyNumberFormat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2" borderId="8" applyNumberFormat="0" applyAlignment="0" applyProtection="0"/>
    <xf numFmtId="0" fontId="47" fillId="7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9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99" applyFont="1" applyFill="1" applyBorder="1" applyAlignment="1">
      <alignment horizontal="center" vertical="center" wrapText="1"/>
      <protection/>
    </xf>
    <xf numFmtId="0" fontId="3" fillId="0" borderId="11" xfId="99" applyFont="1" applyFill="1" applyBorder="1" applyAlignment="1">
      <alignment horizontal="center" vertical="center" wrapText="1"/>
      <protection/>
    </xf>
    <xf numFmtId="0" fontId="1" fillId="0" borderId="12" xfId="99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5" xfId="9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45" applyNumberFormat="1" applyFont="1" applyFill="1" applyBorder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45" applyNumberFormat="1" applyFont="1" applyFill="1" applyAlignment="1">
      <alignment horizontal="right" vertical="center"/>
      <protection/>
    </xf>
    <xf numFmtId="0" fontId="2" fillId="0" borderId="21" xfId="45" applyFont="1" applyFill="1" applyBorder="1" applyAlignment="1">
      <alignment horizontal="center" vertical="center"/>
      <protection/>
    </xf>
    <xf numFmtId="0" fontId="2" fillId="0" borderId="22" xfId="45" applyFont="1" applyFill="1" applyBorder="1" applyAlignment="1">
      <alignment horizontal="center" vertical="center"/>
      <protection/>
    </xf>
    <xf numFmtId="0" fontId="2" fillId="0" borderId="23" xfId="45" applyFont="1" applyFill="1" applyBorder="1" applyAlignment="1">
      <alignment horizontal="center" vertical="center"/>
      <protection/>
    </xf>
    <xf numFmtId="0" fontId="2" fillId="0" borderId="24" xfId="45" applyFont="1" applyFill="1" applyBorder="1" applyAlignment="1">
      <alignment horizontal="center" vertical="center"/>
      <protection/>
    </xf>
    <xf numFmtId="0" fontId="3" fillId="0" borderId="17" xfId="45" applyFont="1" applyFill="1" applyBorder="1" applyAlignment="1">
      <alignment horizontal="center" vertical="center"/>
      <protection/>
    </xf>
    <xf numFmtId="178" fontId="1" fillId="0" borderId="25" xfId="45" applyNumberFormat="1" applyFont="1" applyFill="1" applyBorder="1" applyAlignment="1">
      <alignment vertical="center"/>
      <protection/>
    </xf>
    <xf numFmtId="0" fontId="3" fillId="0" borderId="26" xfId="45" applyFont="1" applyFill="1" applyBorder="1" applyAlignment="1">
      <alignment horizontal="center" vertical="center"/>
      <protection/>
    </xf>
    <xf numFmtId="0" fontId="3" fillId="0" borderId="18" xfId="45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right" vertical="center"/>
    </xf>
    <xf numFmtId="0" fontId="3" fillId="0" borderId="27" xfId="45" applyFont="1" applyFill="1" applyBorder="1" applyAlignment="1">
      <alignment horizontal="center" vertical="center"/>
      <protection/>
    </xf>
    <xf numFmtId="0" fontId="3" fillId="0" borderId="28" xfId="45" applyFont="1" applyFill="1" applyBorder="1" applyAlignment="1">
      <alignment horizontal="center" vertical="center"/>
      <protection/>
    </xf>
    <xf numFmtId="178" fontId="1" fillId="0" borderId="29" xfId="45" applyNumberFormat="1" applyFont="1" applyFill="1" applyBorder="1" applyAlignment="1">
      <alignment vertical="center"/>
      <protection/>
    </xf>
    <xf numFmtId="0" fontId="3" fillId="0" borderId="30" xfId="45" applyFont="1" applyFill="1" applyBorder="1" applyAlignment="1">
      <alignment horizontal="center" vertical="center"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179" fontId="1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180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9" fontId="16" fillId="0" borderId="0" xfId="102" applyNumberFormat="1" applyFont="1" applyBorder="1" applyAlignment="1">
      <alignment horizontal="center" vertical="center"/>
      <protection/>
    </xf>
    <xf numFmtId="177" fontId="13" fillId="0" borderId="0" xfId="0" applyNumberFormat="1" applyFont="1" applyBorder="1" applyAlignment="1">
      <alignment horizontal="center" vertical="center"/>
    </xf>
    <xf numFmtId="179" fontId="13" fillId="0" borderId="0" xfId="102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1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177" fontId="0" fillId="0" borderId="12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/>
    </xf>
    <xf numFmtId="0" fontId="17" fillId="0" borderId="15" xfId="0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/>
    </xf>
    <xf numFmtId="180" fontId="0" fillId="0" borderId="12" xfId="0" applyNumberFormat="1" applyBorder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8" fillId="0" borderId="0" xfId="101" applyFont="1" applyAlignment="1">
      <alignment horizontal="center" vertical="center"/>
      <protection/>
    </xf>
    <xf numFmtId="0" fontId="10" fillId="0" borderId="10" xfId="101" applyFont="1" applyBorder="1" applyAlignment="1">
      <alignment horizontal="center" vertical="center"/>
      <protection/>
    </xf>
    <xf numFmtId="0" fontId="12" fillId="0" borderId="18" xfId="101" applyFont="1" applyBorder="1" applyAlignment="1">
      <alignment horizontal="center" vertical="center"/>
      <protection/>
    </xf>
    <xf numFmtId="0" fontId="12" fillId="0" borderId="18" xfId="100" applyFont="1" applyBorder="1" applyAlignment="1">
      <alignment horizontal="center" vertical="center"/>
      <protection/>
    </xf>
    <xf numFmtId="0" fontId="10" fillId="0" borderId="10" xfId="101" applyFont="1" applyFill="1" applyBorder="1" applyAlignment="1">
      <alignment horizontal="center" vertical="center"/>
      <protection/>
    </xf>
    <xf numFmtId="0" fontId="12" fillId="0" borderId="17" xfId="100" applyFont="1" applyFill="1" applyBorder="1" applyAlignment="1">
      <alignment horizontal="center" vertical="center"/>
      <protection/>
    </xf>
    <xf numFmtId="0" fontId="12" fillId="0" borderId="18" xfId="100" applyFont="1" applyFill="1" applyBorder="1" applyAlignment="1">
      <alignment horizontal="center" vertical="center"/>
      <protection/>
    </xf>
    <xf numFmtId="0" fontId="12" fillId="0" borderId="18" xfId="101" applyFont="1" applyFill="1" applyBorder="1" applyAlignment="1">
      <alignment horizontal="center" vertical="center"/>
      <protection/>
    </xf>
    <xf numFmtId="0" fontId="8" fillId="0" borderId="0" xfId="0" applyNumberFormat="1" applyFont="1" applyFill="1" applyAlignment="1">
      <alignment vertical="center"/>
    </xf>
    <xf numFmtId="180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81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183" fontId="18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179" fontId="24" fillId="0" borderId="32" xfId="0" applyNumberFormat="1" applyFont="1" applyFill="1" applyBorder="1" applyAlignment="1">
      <alignment horizontal="center" vertical="center"/>
    </xf>
    <xf numFmtId="179" fontId="25" fillId="0" borderId="18" xfId="0" applyNumberFormat="1" applyFont="1" applyFill="1" applyBorder="1" applyAlignment="1">
      <alignment horizontal="center" vertical="center"/>
    </xf>
    <xf numFmtId="179" fontId="15" fillId="0" borderId="18" xfId="0" applyNumberFormat="1" applyFont="1" applyFill="1" applyBorder="1" applyAlignment="1">
      <alignment horizontal="center" vertical="center"/>
    </xf>
    <xf numFmtId="179" fontId="25" fillId="0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79" fontId="27" fillId="0" borderId="17" xfId="0" applyNumberFormat="1" applyFont="1" applyFill="1" applyBorder="1" applyAlignment="1">
      <alignment horizontal="center" vertical="center"/>
    </xf>
    <xf numFmtId="179" fontId="12" fillId="0" borderId="18" xfId="0" applyNumberFormat="1" applyFont="1" applyFill="1" applyBorder="1" applyAlignment="1">
      <alignment horizontal="center" vertical="center"/>
    </xf>
    <xf numFmtId="179" fontId="12" fillId="0" borderId="28" xfId="0" applyNumberFormat="1" applyFont="1" applyFill="1" applyBorder="1" applyAlignment="1">
      <alignment horizontal="center" vertical="center"/>
    </xf>
    <xf numFmtId="179" fontId="27" fillId="0" borderId="32" xfId="0" applyNumberFormat="1" applyFont="1" applyBorder="1" applyAlignment="1">
      <alignment horizontal="center" vertical="center"/>
    </xf>
    <xf numFmtId="179" fontId="12" fillId="0" borderId="18" xfId="0" applyNumberFormat="1" applyFont="1" applyBorder="1" applyAlignment="1">
      <alignment horizontal="center" vertical="center"/>
    </xf>
    <xf numFmtId="179" fontId="12" fillId="0" borderId="19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24" fillId="12" borderId="11" xfId="0" applyFont="1" applyFill="1" applyBorder="1" applyAlignment="1">
      <alignment horizontal="center"/>
    </xf>
    <xf numFmtId="0" fontId="24" fillId="12" borderId="26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8" fillId="0" borderId="28" xfId="99" applyFont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24" fillId="0" borderId="31" xfId="0" applyFont="1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8" fillId="0" borderId="0" xfId="71" applyFont="1" applyAlignment="1">
      <alignment horizontal="center"/>
      <protection/>
    </xf>
    <xf numFmtId="0" fontId="28" fillId="0" borderId="0" xfId="71" applyFont="1" applyAlignment="1">
      <alignment horizontal="center"/>
      <protection/>
    </xf>
    <xf numFmtId="0" fontId="21" fillId="0" borderId="0" xfId="71" applyFont="1" applyAlignment="1">
      <alignment/>
      <protection/>
    </xf>
    <xf numFmtId="0" fontId="21" fillId="0" borderId="0" xfId="71" applyFont="1" applyAlignment="1">
      <alignment horizontal="center"/>
      <protection/>
    </xf>
    <xf numFmtId="176" fontId="21" fillId="0" borderId="0" xfId="71" applyNumberFormat="1" applyFont="1" applyAlignment="1">
      <alignment horizontal="center"/>
      <protection/>
    </xf>
    <xf numFmtId="177" fontId="21" fillId="0" borderId="0" xfId="71" applyNumberFormat="1" applyFont="1" applyAlignment="1">
      <alignment/>
      <protection/>
    </xf>
    <xf numFmtId="0" fontId="28" fillId="0" borderId="0" xfId="93" applyFont="1" applyAlignment="1">
      <alignment horizontal="center"/>
      <protection/>
    </xf>
    <xf numFmtId="0" fontId="28" fillId="0" borderId="0" xfId="93" applyFont="1" applyAlignment="1">
      <alignment horizontal="center"/>
      <protection/>
    </xf>
    <xf numFmtId="0" fontId="21" fillId="0" borderId="0" xfId="93" applyFont="1" applyAlignment="1">
      <alignment horizontal="center"/>
      <protection/>
    </xf>
    <xf numFmtId="176" fontId="21" fillId="0" borderId="0" xfId="93" applyNumberFormat="1" applyFont="1" applyAlignment="1">
      <alignment horizontal="center"/>
      <protection/>
    </xf>
    <xf numFmtId="177" fontId="8" fillId="0" borderId="0" xfId="0" applyNumberFormat="1" applyFont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9" fillId="0" borderId="0" xfId="99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8" fillId="0" borderId="0" xfId="99" applyFont="1" applyAlignment="1">
      <alignment horizontal="center" vertical="center"/>
      <protection/>
    </xf>
    <xf numFmtId="0" fontId="8" fillId="0" borderId="0" xfId="99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10" xfId="99" applyFont="1" applyBorder="1" applyAlignment="1">
      <alignment horizontal="center" vertical="center"/>
      <protection/>
    </xf>
    <xf numFmtId="0" fontId="18" fillId="0" borderId="17" xfId="99" applyFont="1" applyBorder="1" applyAlignment="1">
      <alignment horizontal="center" vertical="center"/>
      <protection/>
    </xf>
    <xf numFmtId="0" fontId="8" fillId="0" borderId="18" xfId="99" applyFont="1" applyBorder="1" applyAlignment="1">
      <alignment horizontal="center" vertical="center"/>
      <protection/>
    </xf>
    <xf numFmtId="0" fontId="8" fillId="0" borderId="19" xfId="99" applyFont="1" applyBorder="1" applyAlignment="1">
      <alignment horizontal="center" vertical="center"/>
      <protection/>
    </xf>
    <xf numFmtId="176" fontId="8" fillId="0" borderId="0" xfId="0" applyNumberFormat="1" applyFont="1" applyAlignment="1">
      <alignment/>
    </xf>
    <xf numFmtId="0" fontId="6" fillId="0" borderId="15" xfId="99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30" xfId="99" applyFont="1" applyBorder="1" applyAlignment="1">
      <alignment horizontal="right" vertical="center"/>
      <protection/>
    </xf>
    <xf numFmtId="176" fontId="0" fillId="0" borderId="12" xfId="0" applyNumberFormat="1" applyFont="1" applyBorder="1" applyAlignment="1">
      <alignment horizontal="right" vertical="center" wrapText="1"/>
    </xf>
    <xf numFmtId="177" fontId="0" fillId="0" borderId="27" xfId="0" applyNumberFormat="1" applyFont="1" applyBorder="1" applyAlignment="1">
      <alignment horizontal="right" vertical="center" wrapText="1"/>
    </xf>
    <xf numFmtId="176" fontId="0" fillId="0" borderId="20" xfId="0" applyNumberFormat="1" applyFont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0" fontId="0" fillId="0" borderId="27" xfId="99" applyFont="1" applyBorder="1" applyAlignment="1">
      <alignment horizontal="right" vertical="center"/>
      <protection/>
    </xf>
    <xf numFmtId="177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99" applyFont="1" applyBorder="1" applyAlignment="1">
      <alignment horizontal="center" vertical="center"/>
      <protection/>
    </xf>
    <xf numFmtId="0" fontId="13" fillId="0" borderId="20" xfId="99" applyFont="1" applyFill="1" applyBorder="1" applyAlignment="1">
      <alignment horizontal="center" vertical="center"/>
      <protection/>
    </xf>
    <xf numFmtId="0" fontId="0" fillId="0" borderId="20" xfId="99" applyFont="1" applyBorder="1" applyAlignment="1">
      <alignment horizontal="center" vertical="center"/>
      <protection/>
    </xf>
    <xf numFmtId="0" fontId="0" fillId="0" borderId="12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10" xfId="99" applyFont="1" applyBorder="1" applyAlignment="1">
      <alignment horizontal="center" vertical="center"/>
      <protection/>
    </xf>
    <xf numFmtId="0" fontId="0" fillId="0" borderId="15" xfId="99" applyFont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49" fontId="15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6" fontId="15" fillId="0" borderId="37" xfId="0" applyNumberFormat="1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6" fontId="15" fillId="0" borderId="20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0" fillId="0" borderId="39" xfId="97" applyFont="1" applyFill="1" applyBorder="1" applyAlignment="1">
      <alignment horizontal="right"/>
      <protection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0" xfId="96" applyFont="1" applyFill="1" applyBorder="1" applyAlignment="1">
      <alignment horizontal="right"/>
      <protection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177" fontId="0" fillId="0" borderId="0" xfId="0" applyNumberFormat="1" applyFill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180" fontId="15" fillId="0" borderId="14" xfId="0" applyNumberFormat="1" applyFont="1" applyFill="1" applyBorder="1" applyAlignment="1">
      <alignment vertical="center"/>
    </xf>
    <xf numFmtId="176" fontId="15" fillId="0" borderId="37" xfId="0" applyNumberFormat="1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180" fontId="15" fillId="0" borderId="12" xfId="0" applyNumberFormat="1" applyFont="1" applyFill="1" applyBorder="1" applyAlignment="1">
      <alignment horizontal="right" vertical="center"/>
    </xf>
    <xf numFmtId="0" fontId="0" fillId="0" borderId="39" xfId="40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0" fillId="0" borderId="0" xfId="41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176" fontId="11" fillId="0" borderId="41" xfId="0" applyNumberFormat="1" applyFont="1" applyFill="1" applyBorder="1" applyAlignment="1">
      <alignment horizontal="right" vertical="center"/>
    </xf>
    <xf numFmtId="176" fontId="13" fillId="0" borderId="42" xfId="0" applyNumberFormat="1" applyFont="1" applyFill="1" applyBorder="1" applyAlignment="1">
      <alignment horizontal="right" vertical="center"/>
    </xf>
    <xf numFmtId="180" fontId="11" fillId="0" borderId="14" xfId="0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80" fontId="13" fillId="0" borderId="10" xfId="0" applyNumberFormat="1" applyFont="1" applyBorder="1" applyAlignment="1">
      <alignment horizontal="right" vertical="center"/>
    </xf>
    <xf numFmtId="176" fontId="13" fillId="0" borderId="15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76" fontId="0" fillId="0" borderId="12" xfId="99" applyNumberFormat="1" applyFont="1" applyFill="1" applyBorder="1" applyAlignment="1">
      <alignment vertical="center"/>
      <protection/>
    </xf>
    <xf numFmtId="180" fontId="0" fillId="0" borderId="12" xfId="104" applyNumberFormat="1" applyFont="1" applyFill="1" applyBorder="1" applyAlignment="1">
      <alignment/>
      <protection/>
    </xf>
    <xf numFmtId="177" fontId="0" fillId="0" borderId="14" xfId="0" applyNumberFormat="1" applyFont="1" applyFill="1" applyBorder="1" applyAlignment="1">
      <alignment vertical="center"/>
    </xf>
    <xf numFmtId="180" fontId="0" fillId="0" borderId="14" xfId="104" applyNumberFormat="1" applyFont="1" applyFill="1" applyBorder="1" applyAlignment="1">
      <alignment/>
      <protection/>
    </xf>
    <xf numFmtId="176" fontId="0" fillId="0" borderId="14" xfId="99" applyNumberFormat="1" applyFont="1" applyFill="1" applyBorder="1" applyAlignment="1">
      <alignment vertical="center"/>
      <protection/>
    </xf>
    <xf numFmtId="180" fontId="0" fillId="0" borderId="14" xfId="105" applyNumberFormat="1" applyFont="1" applyFill="1" applyBorder="1" applyAlignment="1">
      <alignment/>
      <protection/>
    </xf>
    <xf numFmtId="177" fontId="0" fillId="0" borderId="12" xfId="0" applyNumberFormat="1" applyFont="1" applyFill="1" applyBorder="1" applyAlignment="1">
      <alignment vertical="center"/>
    </xf>
    <xf numFmtId="180" fontId="0" fillId="0" borderId="12" xfId="105" applyNumberFormat="1" applyFont="1" applyFill="1" applyBorder="1" applyAlignment="1">
      <alignment/>
      <protection/>
    </xf>
    <xf numFmtId="177" fontId="0" fillId="0" borderId="10" xfId="0" applyNumberFormat="1" applyFont="1" applyFill="1" applyBorder="1" applyAlignment="1">
      <alignment vertical="center"/>
    </xf>
    <xf numFmtId="180" fontId="0" fillId="0" borderId="10" xfId="104" applyNumberFormat="1" applyFont="1" applyFill="1" applyBorder="1" applyAlignment="1">
      <alignment/>
      <protection/>
    </xf>
    <xf numFmtId="176" fontId="0" fillId="0" borderId="10" xfId="99" applyNumberFormat="1" applyFont="1" applyFill="1" applyBorder="1" applyAlignment="1">
      <alignment vertical="center"/>
      <protection/>
    </xf>
    <xf numFmtId="180" fontId="0" fillId="0" borderId="10" xfId="105" applyNumberFormat="1" applyFont="1" applyFill="1" applyBorder="1" applyAlignment="1">
      <alignment/>
      <protection/>
    </xf>
    <xf numFmtId="179" fontId="24" fillId="0" borderId="17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176" fontId="0" fillId="0" borderId="11" xfId="99" applyNumberFormat="1" applyFont="1" applyFill="1" applyBorder="1" applyAlignment="1">
      <alignment vertical="center"/>
      <protection/>
    </xf>
    <xf numFmtId="180" fontId="0" fillId="0" borderId="11" xfId="104" applyNumberFormat="1" applyFont="1" applyFill="1" applyBorder="1" applyAlignment="1">
      <alignment/>
      <protection/>
    </xf>
    <xf numFmtId="179" fontId="23" fillId="0" borderId="21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9" fontId="25" fillId="0" borderId="28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vertical="center"/>
    </xf>
    <xf numFmtId="176" fontId="0" fillId="0" borderId="13" xfId="99" applyNumberFormat="1" applyFont="1" applyFill="1" applyBorder="1" applyAlignment="1">
      <alignment vertical="center"/>
      <protection/>
    </xf>
    <xf numFmtId="180" fontId="0" fillId="0" borderId="13" xfId="104" applyNumberFormat="1" applyFont="1" applyFill="1" applyBorder="1" applyAlignment="1">
      <alignment/>
      <protection/>
    </xf>
    <xf numFmtId="180" fontId="9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80" fontId="0" fillId="0" borderId="11" xfId="105" applyNumberFormat="1" applyFont="1" applyFill="1" applyBorder="1" applyAlignment="1">
      <alignment/>
      <protection/>
    </xf>
    <xf numFmtId="176" fontId="0" fillId="0" borderId="3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13" fillId="0" borderId="12" xfId="101" applyNumberFormat="1" applyFont="1" applyBorder="1" applyAlignment="1">
      <alignment horizontal="right" vertical="center"/>
      <protection/>
    </xf>
    <xf numFmtId="183" fontId="13" fillId="0" borderId="20" xfId="0" applyNumberFormat="1" applyFont="1" applyBorder="1" applyAlignment="1">
      <alignment horizontal="right" vertical="center"/>
    </xf>
    <xf numFmtId="180" fontId="13" fillId="0" borderId="27" xfId="0" applyNumberFormat="1" applyFont="1" applyBorder="1" applyAlignment="1">
      <alignment vertical="center"/>
    </xf>
    <xf numFmtId="180" fontId="13" fillId="0" borderId="12" xfId="0" applyNumberFormat="1" applyFont="1" applyBorder="1" applyAlignment="1">
      <alignment vertical="center"/>
    </xf>
    <xf numFmtId="176" fontId="13" fillId="0" borderId="12" xfId="101" applyNumberFormat="1" applyFont="1" applyFill="1" applyBorder="1" applyAlignment="1">
      <alignment vertical="center"/>
      <protection/>
    </xf>
    <xf numFmtId="176" fontId="13" fillId="0" borderId="20" xfId="0" applyNumberFormat="1" applyFont="1" applyFill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12" xfId="0" applyNumberFormat="1" applyFont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6" fontId="13" fillId="0" borderId="10" xfId="101" applyNumberFormat="1" applyFont="1" applyFill="1" applyBorder="1" applyAlignment="1">
      <alignment horizontal="right" vertical="center"/>
      <protection/>
    </xf>
    <xf numFmtId="176" fontId="13" fillId="0" borderId="10" xfId="101" applyNumberFormat="1" applyFont="1" applyFill="1" applyBorder="1" applyAlignment="1">
      <alignment vertical="center"/>
      <protection/>
    </xf>
    <xf numFmtId="0" fontId="12" fillId="0" borderId="32" xfId="101" applyFont="1" applyBorder="1" applyAlignment="1">
      <alignment horizontal="center" vertical="center"/>
      <protection/>
    </xf>
    <xf numFmtId="180" fontId="13" fillId="0" borderId="14" xfId="0" applyNumberFormat="1" applyFont="1" applyBorder="1" applyAlignment="1">
      <alignment horizontal="right" vertical="center"/>
    </xf>
    <xf numFmtId="176" fontId="13" fillId="0" borderId="14" xfId="101" applyNumberFormat="1" applyFont="1" applyBorder="1" applyAlignment="1">
      <alignment horizontal="right" vertical="center"/>
      <protection/>
    </xf>
    <xf numFmtId="183" fontId="13" fillId="0" borderId="37" xfId="0" applyNumberFormat="1" applyFont="1" applyBorder="1" applyAlignment="1">
      <alignment horizontal="right" vertical="center"/>
    </xf>
    <xf numFmtId="182" fontId="13" fillId="0" borderId="10" xfId="0" applyNumberFormat="1" applyFont="1" applyBorder="1" applyAlignment="1">
      <alignment horizontal="right" vertical="center"/>
    </xf>
    <xf numFmtId="176" fontId="13" fillId="0" borderId="10" xfId="101" applyNumberFormat="1" applyFont="1" applyBorder="1" applyAlignment="1">
      <alignment horizontal="right" vertical="center"/>
      <protection/>
    </xf>
    <xf numFmtId="180" fontId="13" fillId="0" borderId="10" xfId="98" applyNumberFormat="1" applyFont="1" applyBorder="1" applyAlignment="1">
      <alignment horizontal="right" vertical="center"/>
      <protection/>
    </xf>
    <xf numFmtId="183" fontId="13" fillId="0" borderId="15" xfId="0" applyNumberFormat="1" applyFont="1" applyBorder="1" applyAlignment="1">
      <alignment horizontal="right" vertical="center"/>
    </xf>
    <xf numFmtId="176" fontId="13" fillId="0" borderId="15" xfId="0" applyNumberFormat="1" applyFont="1" applyFill="1" applyBorder="1" applyAlignment="1">
      <alignment vertical="center"/>
    </xf>
    <xf numFmtId="176" fontId="13" fillId="0" borderId="12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180" fontId="13" fillId="0" borderId="12" xfId="103" applyNumberFormat="1" applyFont="1" applyBorder="1" applyAlignment="1">
      <alignment horizontal="right" vertical="center"/>
      <protection/>
    </xf>
    <xf numFmtId="179" fontId="13" fillId="0" borderId="20" xfId="0" applyNumberFormat="1" applyFont="1" applyBorder="1" applyAlignment="1">
      <alignment horizontal="right" vertical="center"/>
    </xf>
    <xf numFmtId="179" fontId="13" fillId="0" borderId="12" xfId="102" applyNumberFormat="1" applyFont="1" applyBorder="1" applyAlignment="1">
      <alignment horizontal="right" vertical="center"/>
      <protection/>
    </xf>
    <xf numFmtId="179" fontId="13" fillId="0" borderId="12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right" vertical="center"/>
    </xf>
    <xf numFmtId="177" fontId="13" fillId="0" borderId="13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179" fontId="13" fillId="0" borderId="13" xfId="0" applyNumberFormat="1" applyFont="1" applyBorder="1" applyAlignment="1">
      <alignment horizontal="right" vertical="center"/>
    </xf>
    <xf numFmtId="179" fontId="13" fillId="0" borderId="10" xfId="102" applyNumberFormat="1" applyFont="1" applyBorder="1" applyAlignment="1">
      <alignment horizontal="right" vertical="center"/>
      <protection/>
    </xf>
    <xf numFmtId="179" fontId="13" fillId="0" borderId="15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43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7" fontId="13" fillId="0" borderId="10" xfId="0" applyNumberFormat="1" applyFont="1" applyBorder="1" applyAlignment="1">
      <alignment horizontal="right" vertical="center"/>
    </xf>
    <xf numFmtId="180" fontId="13" fillId="0" borderId="34" xfId="0" applyNumberFormat="1" applyFont="1" applyBorder="1" applyAlignment="1">
      <alignment horizontal="right" vertical="center"/>
    </xf>
    <xf numFmtId="0" fontId="1" fillId="0" borderId="12" xfId="45" applyFont="1" applyBorder="1" applyAlignment="1">
      <alignment vertical="center"/>
      <protection/>
    </xf>
    <xf numFmtId="0" fontId="1" fillId="0" borderId="12" xfId="45" applyFont="1" applyBorder="1" applyAlignment="1">
      <alignment vertical="center" wrapText="1"/>
      <protection/>
    </xf>
    <xf numFmtId="0" fontId="1" fillId="0" borderId="13" xfId="45" applyFont="1" applyBorder="1" applyAlignment="1">
      <alignment vertical="center"/>
      <protection/>
    </xf>
    <xf numFmtId="0" fontId="0" fillId="0" borderId="12" xfId="0" applyBorder="1" applyAlignment="1">
      <alignment horizontal="right" vertical="center"/>
    </xf>
    <xf numFmtId="177" fontId="1" fillId="0" borderId="12" xfId="45" applyNumberFormat="1" applyFont="1" applyBorder="1" applyAlignment="1">
      <alignment horizontal="right" vertical="center"/>
      <protection/>
    </xf>
    <xf numFmtId="176" fontId="1" fillId="0" borderId="44" xfId="45" applyNumberFormat="1" applyFont="1" applyBorder="1" applyAlignment="1">
      <alignment vertical="center"/>
      <protection/>
    </xf>
    <xf numFmtId="177" fontId="0" fillId="0" borderId="0" xfId="0" applyNumberFormat="1" applyFont="1" applyAlignment="1">
      <alignment vertical="center"/>
    </xf>
    <xf numFmtId="176" fontId="1" fillId="0" borderId="44" xfId="45" applyNumberFormat="1" applyFont="1" applyBorder="1" applyAlignment="1">
      <alignment horizontal="right" vertical="center"/>
      <protection/>
    </xf>
    <xf numFmtId="177" fontId="0" fillId="0" borderId="0" xfId="53" applyNumberFormat="1" applyFont="1" applyAlignment="1">
      <alignment vertical="center"/>
      <protection/>
    </xf>
    <xf numFmtId="177" fontId="1" fillId="0" borderId="13" xfId="45" applyNumberFormat="1" applyFont="1" applyBorder="1" applyAlignment="1">
      <alignment horizontal="right" vertical="center"/>
      <protection/>
    </xf>
    <xf numFmtId="176" fontId="1" fillId="0" borderId="43" xfId="45" applyNumberFormat="1" applyFont="1" applyBorder="1" applyAlignment="1">
      <alignment vertical="center"/>
      <protection/>
    </xf>
    <xf numFmtId="177" fontId="1" fillId="0" borderId="12" xfId="68" applyNumberFormat="1" applyFont="1" applyBorder="1" applyAlignment="1">
      <alignment horizontal="right" vertical="center"/>
      <protection/>
    </xf>
    <xf numFmtId="176" fontId="1" fillId="0" borderId="20" xfId="45" applyNumberFormat="1" applyFont="1" applyBorder="1" applyAlignment="1">
      <alignment vertical="center"/>
      <protection/>
    </xf>
    <xf numFmtId="177" fontId="1" fillId="0" borderId="12" xfId="69" applyNumberFormat="1" applyFont="1" applyBorder="1" applyAlignment="1">
      <alignment horizontal="right" vertical="center"/>
      <protection/>
    </xf>
    <xf numFmtId="177" fontId="1" fillId="0" borderId="12" xfId="73" applyNumberFormat="1" applyFont="1" applyBorder="1" applyAlignment="1">
      <alignment horizontal="right" vertical="center"/>
      <protection/>
    </xf>
    <xf numFmtId="177" fontId="1" fillId="0" borderId="12" xfId="66" applyNumberFormat="1" applyFont="1" applyBorder="1" applyAlignment="1">
      <alignment horizontal="right" vertical="center"/>
      <protection/>
    </xf>
    <xf numFmtId="177" fontId="1" fillId="0" borderId="12" xfId="63" applyNumberFormat="1" applyFont="1" applyBorder="1" applyAlignment="1">
      <alignment horizontal="right" vertical="center"/>
      <protection/>
    </xf>
    <xf numFmtId="177" fontId="1" fillId="0" borderId="12" xfId="79" applyNumberFormat="1" applyFont="1" applyBorder="1" applyAlignment="1">
      <alignment horizontal="right" vertical="center"/>
      <protection/>
    </xf>
    <xf numFmtId="177" fontId="1" fillId="0" borderId="12" xfId="76" applyNumberFormat="1" applyFont="1" applyBorder="1" applyAlignment="1">
      <alignment horizontal="right" vertical="center"/>
      <protection/>
    </xf>
    <xf numFmtId="177" fontId="1" fillId="0" borderId="12" xfId="74" applyNumberFormat="1" applyFont="1" applyBorder="1" applyAlignment="1">
      <alignment horizontal="right" vertical="center"/>
      <protection/>
    </xf>
    <xf numFmtId="177" fontId="1" fillId="0" borderId="12" xfId="77" applyNumberFormat="1" applyFont="1" applyBorder="1" applyAlignment="1">
      <alignment horizontal="right" vertical="center"/>
      <protection/>
    </xf>
    <xf numFmtId="177" fontId="1" fillId="0" borderId="12" xfId="80" applyNumberFormat="1" applyFont="1" applyBorder="1" applyAlignment="1">
      <alignment horizontal="right" vertical="center"/>
      <protection/>
    </xf>
    <xf numFmtId="177" fontId="1" fillId="0" borderId="12" xfId="59" applyNumberFormat="1" applyFont="1" applyBorder="1" applyAlignment="1">
      <alignment horizontal="right" vertical="center"/>
      <protection/>
    </xf>
    <xf numFmtId="177" fontId="1" fillId="0" borderId="12" xfId="81" applyNumberFormat="1" applyFont="1" applyBorder="1" applyAlignment="1">
      <alignment horizontal="right" vertical="center"/>
      <protection/>
    </xf>
    <xf numFmtId="177" fontId="1" fillId="0" borderId="12" xfId="83" applyNumberFormat="1" applyFont="1" applyBorder="1" applyAlignment="1">
      <alignment horizontal="right" vertical="center"/>
      <protection/>
    </xf>
    <xf numFmtId="177" fontId="1" fillId="0" borderId="12" xfId="85" applyNumberFormat="1" applyFont="1" applyBorder="1" applyAlignment="1">
      <alignment horizontal="right" vertical="center"/>
      <protection/>
    </xf>
    <xf numFmtId="177" fontId="1" fillId="0" borderId="12" xfId="78" applyNumberFormat="1" applyFont="1" applyBorder="1" applyAlignment="1">
      <alignment horizontal="right" vertical="center"/>
      <protection/>
    </xf>
    <xf numFmtId="177" fontId="1" fillId="0" borderId="12" xfId="87" applyNumberFormat="1" applyFont="1" applyBorder="1" applyAlignment="1">
      <alignment horizontal="right" vertical="center"/>
      <protection/>
    </xf>
    <xf numFmtId="176" fontId="1" fillId="0" borderId="42" xfId="45" applyNumberFormat="1" applyFont="1" applyBorder="1" applyAlignment="1">
      <alignment vertical="center"/>
      <protection/>
    </xf>
    <xf numFmtId="177" fontId="0" fillId="0" borderId="10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1" fillId="0" borderId="12" xfId="99" applyFont="1" applyFill="1" applyBorder="1" applyAlignment="1">
      <alignment horizontal="center" vertical="center"/>
      <protection/>
    </xf>
    <xf numFmtId="176" fontId="1" fillId="0" borderId="12" xfId="99" applyNumberFormat="1" applyFont="1" applyFill="1" applyBorder="1" applyAlignment="1">
      <alignment horizontal="center" vertical="center"/>
      <protection/>
    </xf>
    <xf numFmtId="176" fontId="1" fillId="0" borderId="20" xfId="99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4" xfId="99" applyFont="1" applyBorder="1" applyAlignment="1">
      <alignment horizontal="center" vertical="center"/>
      <protection/>
    </xf>
    <xf numFmtId="176" fontId="1" fillId="0" borderId="14" xfId="99" applyNumberFormat="1" applyFont="1" applyBorder="1" applyAlignment="1">
      <alignment horizontal="center" vertical="center"/>
      <protection/>
    </xf>
    <xf numFmtId="176" fontId="1" fillId="0" borderId="37" xfId="99" applyNumberFormat="1" applyFont="1" applyBorder="1" applyAlignment="1">
      <alignment horizontal="center" vertical="center"/>
      <protection/>
    </xf>
    <xf numFmtId="0" fontId="1" fillId="0" borderId="12" xfId="99" applyFont="1" applyBorder="1" applyAlignment="1">
      <alignment horizontal="center" vertical="center"/>
      <protection/>
    </xf>
    <xf numFmtId="176" fontId="1" fillId="0" borderId="12" xfId="99" applyNumberFormat="1" applyFont="1" applyBorder="1" applyAlignment="1">
      <alignment horizontal="center" vertical="center"/>
      <protection/>
    </xf>
    <xf numFmtId="176" fontId="1" fillId="0" borderId="20" xfId="99" applyNumberFormat="1" applyFont="1" applyBorder="1" applyAlignment="1">
      <alignment horizontal="center" vertical="center"/>
      <protection/>
    </xf>
    <xf numFmtId="0" fontId="1" fillId="0" borderId="10" xfId="99" applyFont="1" applyBorder="1" applyAlignment="1">
      <alignment horizontal="center" vertical="center"/>
      <protection/>
    </xf>
    <xf numFmtId="176" fontId="1" fillId="0" borderId="10" xfId="99" applyNumberFormat="1" applyFont="1" applyBorder="1" applyAlignment="1">
      <alignment horizontal="center" vertical="center"/>
      <protection/>
    </xf>
    <xf numFmtId="176" fontId="1" fillId="0" borderId="15" xfId="99" applyNumberFormat="1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51" fillId="0" borderId="14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4" fillId="0" borderId="45" xfId="99" applyFont="1" applyBorder="1" applyAlignment="1">
      <alignment horizontal="center" vertical="center"/>
      <protection/>
    </xf>
    <xf numFmtId="0" fontId="1" fillId="0" borderId="13" xfId="99" applyFont="1" applyBorder="1" applyAlignment="1">
      <alignment horizontal="center" vertical="center"/>
      <protection/>
    </xf>
    <xf numFmtId="0" fontId="1" fillId="0" borderId="11" xfId="99" applyFont="1" applyBorder="1" applyAlignment="1">
      <alignment horizontal="center" vertical="center"/>
      <protection/>
    </xf>
    <xf numFmtId="0" fontId="54" fillId="0" borderId="11" xfId="99" applyFont="1" applyBorder="1" applyAlignment="1">
      <alignment horizontal="center" vertical="center"/>
      <protection/>
    </xf>
    <xf numFmtId="176" fontId="0" fillId="0" borderId="34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6" fillId="0" borderId="32" xfId="99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8" fillId="0" borderId="28" xfId="99" applyFont="1" applyBorder="1" applyAlignment="1">
      <alignment horizontal="center" vertical="center"/>
      <protection/>
    </xf>
    <xf numFmtId="0" fontId="8" fillId="0" borderId="17" xfId="99" applyFont="1" applyBorder="1" applyAlignment="1">
      <alignment horizontal="center" vertical="center"/>
      <protection/>
    </xf>
    <xf numFmtId="0" fontId="2" fillId="0" borderId="14" xfId="9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right"/>
    </xf>
    <xf numFmtId="176" fontId="0" fillId="0" borderId="27" xfId="0" applyNumberFormat="1" applyFont="1" applyBorder="1" applyAlignment="1">
      <alignment horizontal="right"/>
    </xf>
    <xf numFmtId="0" fontId="6" fillId="0" borderId="14" xfId="99" applyFont="1" applyBorder="1" applyAlignment="1">
      <alignment horizontal="center" vertical="center"/>
      <protection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" xfId="99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9" fillId="0" borderId="0" xfId="99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99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46" xfId="99" applyFont="1" applyBorder="1" applyAlignment="1">
      <alignment horizontal="center" vertical="center"/>
      <protection/>
    </xf>
    <xf numFmtId="0" fontId="6" fillId="0" borderId="47" xfId="99" applyFont="1" applyBorder="1" applyAlignment="1">
      <alignment horizontal="center" vertical="center"/>
      <protection/>
    </xf>
    <xf numFmtId="0" fontId="6" fillId="0" borderId="38" xfId="99" applyFont="1" applyBorder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34" applyFont="1" applyBorder="1" applyAlignment="1">
      <alignment horizontal="center" vertical="center" wrapText="1"/>
      <protection/>
    </xf>
    <xf numFmtId="179" fontId="8" fillId="0" borderId="36" xfId="0" applyNumberFormat="1" applyFont="1" applyFill="1" applyBorder="1" applyAlignment="1">
      <alignment horizontal="center" vertical="center"/>
    </xf>
    <xf numFmtId="0" fontId="19" fillId="0" borderId="0" xfId="101" applyFont="1" applyAlignment="1">
      <alignment horizontal="center" vertical="center"/>
      <protection/>
    </xf>
    <xf numFmtId="0" fontId="0" fillId="0" borderId="0" xfId="10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0" fillId="0" borderId="0" xfId="101" applyFont="1" applyBorder="1" applyAlignment="1">
      <alignment horizontal="right" vertical="center"/>
      <protection/>
    </xf>
    <xf numFmtId="0" fontId="8" fillId="0" borderId="0" xfId="101" applyFont="1" applyBorder="1" applyAlignment="1">
      <alignment horizontal="right" vertical="center"/>
      <protection/>
    </xf>
    <xf numFmtId="0" fontId="10" fillId="0" borderId="14" xfId="101" applyFont="1" applyBorder="1" applyAlignment="1">
      <alignment horizontal="center" vertical="center"/>
      <protection/>
    </xf>
    <xf numFmtId="0" fontId="10" fillId="0" borderId="32" xfId="10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32" xfId="10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 vertical="center"/>
    </xf>
    <xf numFmtId="0" fontId="2" fillId="0" borderId="14" xfId="10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0" fillId="0" borderId="14" xfId="10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179" fontId="42" fillId="0" borderId="13" xfId="0" applyNumberFormat="1" applyFont="1" applyFill="1" applyBorder="1" applyAlignment="1">
      <alignment horizontal="right" vertical="center"/>
    </xf>
    <xf numFmtId="179" fontId="42" fillId="0" borderId="11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4" fillId="0" borderId="0" xfId="45" applyNumberFormat="1" applyFont="1" applyFill="1" applyAlignment="1">
      <alignment horizontal="center" vertical="center"/>
      <protection/>
    </xf>
    <xf numFmtId="0" fontId="0" fillId="0" borderId="0" xfId="45" applyNumberFormat="1" applyFont="1" applyFill="1" applyBorder="1" applyAlignment="1">
      <alignment vertical="center"/>
      <protection/>
    </xf>
    <xf numFmtId="0" fontId="0" fillId="0" borderId="0" xfId="45" applyNumberFormat="1" applyFont="1" applyFill="1" applyBorder="1" applyAlignment="1">
      <alignment horizontal="center" vertical="center"/>
      <protection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0" xfId="34" applyFont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4" fillId="0" borderId="0" xfId="34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99" applyFont="1" applyFill="1" applyBorder="1" applyAlignment="1">
      <alignment horizontal="center" vertical="center" wrapText="1"/>
      <protection/>
    </xf>
    <xf numFmtId="5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right" vertical="center" wrapText="1"/>
      <protection/>
    </xf>
    <xf numFmtId="0" fontId="2" fillId="0" borderId="14" xfId="99" applyFont="1" applyFill="1" applyBorder="1" applyAlignment="1">
      <alignment horizontal="center" vertical="center" wrapText="1"/>
      <protection/>
    </xf>
    <xf numFmtId="0" fontId="2" fillId="0" borderId="37" xfId="99" applyFont="1" applyFill="1" applyBorder="1" applyAlignment="1">
      <alignment horizontal="center" vertical="center" wrapText="1"/>
      <protection/>
    </xf>
  </cellXfs>
  <cellStyles count="1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2" xfId="85"/>
    <cellStyle name="常规 53" xfId="86"/>
    <cellStyle name="常规 54" xfId="87"/>
    <cellStyle name="常规 55" xfId="88"/>
    <cellStyle name="常规 56" xfId="89"/>
    <cellStyle name="常规 57" xfId="90"/>
    <cellStyle name="常规 58" xfId="91"/>
    <cellStyle name="常规 59" xfId="92"/>
    <cellStyle name="常规 6" xfId="93"/>
    <cellStyle name="常规 60" xfId="94"/>
    <cellStyle name="常规 7" xfId="95"/>
    <cellStyle name="常规 8" xfId="96"/>
    <cellStyle name="常规 9" xfId="97"/>
    <cellStyle name="常规_2007年" xfId="98"/>
    <cellStyle name="常规_Sheet1" xfId="99"/>
    <cellStyle name="常规_Sheet1_1_2006年" xfId="100"/>
    <cellStyle name="常规_Sheet1_2006年" xfId="101"/>
    <cellStyle name="常规_Sheet3" xfId="102"/>
    <cellStyle name="常规_表六" xfId="103"/>
    <cellStyle name="常规_表四" xfId="104"/>
    <cellStyle name="常规_分县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注释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1.25" style="101" customWidth="1"/>
    <col min="2" max="2" width="5.875" style="101" customWidth="1"/>
    <col min="3" max="3" width="15.25390625" style="101" customWidth="1"/>
    <col min="4" max="4" width="11.25390625" style="101" customWidth="1"/>
    <col min="5" max="5" width="12.75390625" style="101" customWidth="1"/>
    <col min="6" max="6" width="12.00390625" style="101" customWidth="1"/>
    <col min="7" max="7" width="12.875" style="101" customWidth="1"/>
    <col min="8" max="9" width="10.25390625" style="101" customWidth="1"/>
    <col min="10" max="10" width="11.375" style="101" customWidth="1"/>
    <col min="11" max="11" width="1.00390625" style="101" customWidth="1"/>
    <col min="12" max="16384" width="9.00390625" style="101" customWidth="1"/>
  </cols>
  <sheetData>
    <row r="1" spans="2:10" ht="27.75" customHeight="1">
      <c r="B1" s="471" t="s">
        <v>263</v>
      </c>
      <c r="C1" s="472"/>
      <c r="D1" s="472"/>
      <c r="E1" s="472"/>
      <c r="F1" s="472"/>
      <c r="G1" s="472"/>
      <c r="H1" s="472"/>
      <c r="I1" s="473"/>
      <c r="J1" s="473"/>
    </row>
    <row r="2" spans="2:10" ht="14.25" customHeight="1">
      <c r="B2" s="190"/>
      <c r="C2" s="191"/>
      <c r="D2" s="191"/>
      <c r="E2" s="191"/>
      <c r="F2" s="191"/>
      <c r="G2" s="191"/>
      <c r="H2" s="191"/>
      <c r="I2" s="106"/>
      <c r="J2" s="106"/>
    </row>
    <row r="3" spans="2:10" ht="18.75" customHeight="1">
      <c r="B3" s="474" t="s">
        <v>0</v>
      </c>
      <c r="C3" s="475"/>
      <c r="D3" s="192"/>
      <c r="E3" s="192"/>
      <c r="F3" s="192"/>
      <c r="G3" s="193"/>
      <c r="H3" s="194"/>
      <c r="I3" s="476" t="s">
        <v>1</v>
      </c>
      <c r="J3" s="477"/>
    </row>
    <row r="4" spans="2:10" ht="16.5" customHeight="1">
      <c r="B4" s="457" t="s">
        <v>2</v>
      </c>
      <c r="C4" s="461" t="s">
        <v>3</v>
      </c>
      <c r="D4" s="478" t="s">
        <v>4</v>
      </c>
      <c r="E4" s="479"/>
      <c r="F4" s="480"/>
      <c r="G4" s="466" t="s">
        <v>5</v>
      </c>
      <c r="H4" s="467"/>
      <c r="I4" s="466" t="s">
        <v>6</v>
      </c>
      <c r="J4" s="468"/>
    </row>
    <row r="5" spans="2:10" ht="16.5" customHeight="1" thickBot="1">
      <c r="B5" s="458"/>
      <c r="C5" s="462"/>
      <c r="D5" s="195" t="s">
        <v>7</v>
      </c>
      <c r="E5" s="195" t="s">
        <v>8</v>
      </c>
      <c r="F5" s="195" t="s">
        <v>9</v>
      </c>
      <c r="G5" s="195" t="s">
        <v>7</v>
      </c>
      <c r="H5" s="195" t="s">
        <v>8</v>
      </c>
      <c r="I5" s="195" t="s">
        <v>7</v>
      </c>
      <c r="J5" s="200" t="s">
        <v>8</v>
      </c>
    </row>
    <row r="6" spans="2:10" s="103" customFormat="1" ht="16.5" customHeight="1">
      <c r="B6" s="196" t="s">
        <v>10</v>
      </c>
      <c r="C6" s="451" t="s">
        <v>11</v>
      </c>
      <c r="D6" s="219">
        <v>160046.1705</v>
      </c>
      <c r="E6" s="214">
        <v>30.602293943948887</v>
      </c>
      <c r="F6" s="218"/>
      <c r="G6" s="217">
        <v>139101.1643</v>
      </c>
      <c r="H6" s="98">
        <v>29.656817774255508</v>
      </c>
      <c r="I6" s="217">
        <v>20945.0062</v>
      </c>
      <c r="J6" s="216">
        <v>37.24913215259929</v>
      </c>
    </row>
    <row r="7" spans="2:10" ht="16.5" customHeight="1">
      <c r="B7" s="459" t="s">
        <v>12</v>
      </c>
      <c r="C7" s="452" t="s">
        <v>225</v>
      </c>
      <c r="D7" s="215">
        <v>24982.7948</v>
      </c>
      <c r="E7" s="214">
        <v>24.671722505922887</v>
      </c>
      <c r="F7" s="218"/>
      <c r="G7" s="217">
        <v>19507.4326</v>
      </c>
      <c r="H7" s="98">
        <v>2.0265201667992727</v>
      </c>
      <c r="I7" s="217">
        <v>5475.3622</v>
      </c>
      <c r="J7" s="216">
        <v>495.86076650811475</v>
      </c>
    </row>
    <row r="8" spans="2:10" ht="16.5" customHeight="1">
      <c r="B8" s="460"/>
      <c r="C8" s="452" t="s">
        <v>290</v>
      </c>
      <c r="D8" s="215">
        <v>16012</v>
      </c>
      <c r="E8" s="214">
        <v>41.3</v>
      </c>
      <c r="F8" s="218"/>
      <c r="G8" s="217">
        <v>10826</v>
      </c>
      <c r="H8" s="98">
        <v>2</v>
      </c>
      <c r="I8" s="217">
        <v>5186</v>
      </c>
      <c r="J8" s="216">
        <v>620.3</v>
      </c>
    </row>
    <row r="9" spans="2:10" ht="16.5" customHeight="1">
      <c r="B9" s="197" t="s">
        <v>13</v>
      </c>
      <c r="C9" s="404" t="s">
        <v>14</v>
      </c>
      <c r="D9" s="215">
        <v>26905.3711</v>
      </c>
      <c r="E9" s="214">
        <v>52.774851297552196</v>
      </c>
      <c r="F9" s="218">
        <v>3</v>
      </c>
      <c r="G9" s="217">
        <v>21499.2563</v>
      </c>
      <c r="H9" s="98">
        <v>63.01309435464384</v>
      </c>
      <c r="I9" s="217">
        <v>5406.1148</v>
      </c>
      <c r="J9" s="216">
        <v>22.242326178201278</v>
      </c>
    </row>
    <row r="10" spans="2:10" ht="16.5" customHeight="1">
      <c r="B10" s="197" t="s">
        <v>15</v>
      </c>
      <c r="C10" s="404" t="s">
        <v>16</v>
      </c>
      <c r="D10" s="215">
        <v>30808.0493</v>
      </c>
      <c r="E10" s="214">
        <v>40.20876345147859</v>
      </c>
      <c r="F10" s="218">
        <v>4</v>
      </c>
      <c r="G10" s="217">
        <v>25809.413</v>
      </c>
      <c r="H10" s="98">
        <v>50.103485941665916</v>
      </c>
      <c r="I10" s="217">
        <v>4998.6363</v>
      </c>
      <c r="J10" s="216">
        <v>4.605246760679305</v>
      </c>
    </row>
    <row r="11" spans="2:10" ht="16.5" customHeight="1">
      <c r="B11" s="197" t="s">
        <v>17</v>
      </c>
      <c r="C11" s="404" t="s">
        <v>18</v>
      </c>
      <c r="D11" s="215">
        <v>9866.4938</v>
      </c>
      <c r="E11" s="214">
        <v>5.67054312636972</v>
      </c>
      <c r="F11" s="218">
        <v>7</v>
      </c>
      <c r="G11" s="217">
        <v>9166.9804</v>
      </c>
      <c r="H11" s="98">
        <v>2.93456090012183</v>
      </c>
      <c r="I11" s="217">
        <v>699.5134</v>
      </c>
      <c r="J11" s="216">
        <v>62.15174841206759</v>
      </c>
    </row>
    <row r="12" spans="2:10" ht="16.5" customHeight="1">
      <c r="B12" s="197" t="s">
        <v>19</v>
      </c>
      <c r="C12" s="404" t="s">
        <v>20</v>
      </c>
      <c r="D12" s="215">
        <v>13450.736400000002</v>
      </c>
      <c r="E12" s="214">
        <v>26.975490276503876</v>
      </c>
      <c r="F12" s="218">
        <v>6</v>
      </c>
      <c r="G12" s="217">
        <v>13311.9006</v>
      </c>
      <c r="H12" s="98">
        <v>27.25774461935049</v>
      </c>
      <c r="I12" s="217">
        <v>138.8358</v>
      </c>
      <c r="J12" s="216">
        <v>4.707847669757559</v>
      </c>
    </row>
    <row r="13" spans="2:10" ht="16.5" customHeight="1">
      <c r="B13" s="197" t="s">
        <v>21</v>
      </c>
      <c r="C13" s="453" t="s">
        <v>22</v>
      </c>
      <c r="D13" s="215">
        <v>2867.5455</v>
      </c>
      <c r="E13" s="214">
        <v>207.66279019490224</v>
      </c>
      <c r="F13" s="218">
        <v>1</v>
      </c>
      <c r="G13" s="217">
        <v>2853.3283</v>
      </c>
      <c r="H13" s="98">
        <v>206.13740780053084</v>
      </c>
      <c r="I13" s="217">
        <v>14.2172</v>
      </c>
      <c r="J13" s="216">
        <v>0</v>
      </c>
    </row>
    <row r="14" spans="2:10" ht="16.5" customHeight="1">
      <c r="B14" s="197" t="s">
        <v>23</v>
      </c>
      <c r="C14" s="404" t="s">
        <v>24</v>
      </c>
      <c r="D14" s="215">
        <v>17585.4935</v>
      </c>
      <c r="E14" s="214">
        <v>27.815092010147048</v>
      </c>
      <c r="F14" s="218">
        <v>5</v>
      </c>
      <c r="G14" s="217">
        <v>16198.4203</v>
      </c>
      <c r="H14" s="98">
        <v>26.413054747458474</v>
      </c>
      <c r="I14" s="217">
        <v>1387.0732</v>
      </c>
      <c r="J14" s="216">
        <v>46.83309271761114</v>
      </c>
    </row>
    <row r="15" spans="2:10" ht="16.5" customHeight="1">
      <c r="B15" s="197" t="s">
        <v>25</v>
      </c>
      <c r="C15" s="404" t="s">
        <v>26</v>
      </c>
      <c r="D15" s="215">
        <v>20438.2156</v>
      </c>
      <c r="E15" s="214">
        <v>1.5078156965306233</v>
      </c>
      <c r="F15" s="218">
        <v>8</v>
      </c>
      <c r="G15" s="217">
        <v>19892.836</v>
      </c>
      <c r="H15" s="98">
        <v>0.3505852493068673</v>
      </c>
      <c r="I15" s="217">
        <v>545.3796</v>
      </c>
      <c r="J15" s="216">
        <v>75.20305392851488</v>
      </c>
    </row>
    <row r="16" spans="2:10" ht="16.5" customHeight="1" thickBot="1">
      <c r="B16" s="155" t="s">
        <v>27</v>
      </c>
      <c r="C16" s="452" t="s">
        <v>28</v>
      </c>
      <c r="D16" s="215">
        <v>13141.4705</v>
      </c>
      <c r="E16" s="214">
        <v>60.92322589934322</v>
      </c>
      <c r="F16" s="213">
        <v>2</v>
      </c>
      <c r="G16" s="211">
        <v>10861.5968</v>
      </c>
      <c r="H16" s="212">
        <v>124.15455491658194</v>
      </c>
      <c r="I16" s="211">
        <v>2279.8737</v>
      </c>
      <c r="J16" s="210">
        <v>-31.343878895456946</v>
      </c>
    </row>
    <row r="17" spans="2:10" ht="16.5" customHeight="1">
      <c r="B17" s="457" t="s">
        <v>2</v>
      </c>
      <c r="C17" s="461" t="s">
        <v>3</v>
      </c>
      <c r="D17" s="465" t="s">
        <v>29</v>
      </c>
      <c r="E17" s="465"/>
      <c r="F17" s="465"/>
      <c r="G17" s="466" t="s">
        <v>30</v>
      </c>
      <c r="H17" s="467"/>
      <c r="I17" s="467"/>
      <c r="J17" s="468"/>
    </row>
    <row r="18" spans="2:10" ht="16.5" customHeight="1" thickBot="1">
      <c r="B18" s="458"/>
      <c r="C18" s="462"/>
      <c r="D18" s="195" t="s">
        <v>7</v>
      </c>
      <c r="E18" s="195" t="s">
        <v>8</v>
      </c>
      <c r="F18" s="195" t="s">
        <v>31</v>
      </c>
      <c r="G18" s="195" t="s">
        <v>7</v>
      </c>
      <c r="H18" s="469" t="s">
        <v>8</v>
      </c>
      <c r="I18" s="470"/>
      <c r="J18" s="200" t="s">
        <v>31</v>
      </c>
    </row>
    <row r="19" spans="2:10" s="103" customFormat="1" ht="16.5" customHeight="1">
      <c r="B19" s="196" t="s">
        <v>10</v>
      </c>
      <c r="C19" s="454" t="s">
        <v>11</v>
      </c>
      <c r="D19" s="220">
        <v>33527</v>
      </c>
      <c r="E19" s="214">
        <v>13.81</v>
      </c>
      <c r="F19" s="221" t="s">
        <v>32</v>
      </c>
      <c r="G19" s="220">
        <v>9373</v>
      </c>
      <c r="H19" s="463">
        <v>2.61</v>
      </c>
      <c r="I19" s="464"/>
      <c r="J19" s="222"/>
    </row>
    <row r="20" spans="2:10" ht="16.5" customHeight="1">
      <c r="B20" s="197" t="s">
        <v>12</v>
      </c>
      <c r="C20" s="404" t="s">
        <v>225</v>
      </c>
      <c r="D20" s="220">
        <v>8032</v>
      </c>
      <c r="E20" s="214">
        <v>43.02</v>
      </c>
      <c r="F20" s="221" t="s">
        <v>32</v>
      </c>
      <c r="G20" s="220">
        <v>3719</v>
      </c>
      <c r="H20" s="463">
        <v>53.8</v>
      </c>
      <c r="I20" s="464"/>
      <c r="J20" s="223"/>
    </row>
    <row r="21" spans="2:10" ht="16.5" customHeight="1">
      <c r="B21" s="197" t="s">
        <v>13</v>
      </c>
      <c r="C21" s="404" t="s">
        <v>14</v>
      </c>
      <c r="D21" s="220">
        <v>3040</v>
      </c>
      <c r="E21" s="214">
        <v>4.58</v>
      </c>
      <c r="F21" s="221">
        <v>4</v>
      </c>
      <c r="G21" s="220">
        <v>907</v>
      </c>
      <c r="H21" s="463">
        <v>-42.34</v>
      </c>
      <c r="I21" s="464"/>
      <c r="J21" s="223">
        <v>4</v>
      </c>
    </row>
    <row r="22" spans="2:10" ht="16.5" customHeight="1">
      <c r="B22" s="197" t="s">
        <v>15</v>
      </c>
      <c r="C22" s="404" t="s">
        <v>16</v>
      </c>
      <c r="D22" s="220">
        <v>2684</v>
      </c>
      <c r="E22" s="214">
        <v>-29.96</v>
      </c>
      <c r="F22" s="221">
        <v>6</v>
      </c>
      <c r="G22" s="220">
        <v>1333</v>
      </c>
      <c r="H22" s="463">
        <v>1.76</v>
      </c>
      <c r="I22" s="464"/>
      <c r="J22" s="223">
        <v>1</v>
      </c>
    </row>
    <row r="23" spans="2:10" ht="16.5" customHeight="1">
      <c r="B23" s="197" t="s">
        <v>17</v>
      </c>
      <c r="C23" s="404" t="s">
        <v>18</v>
      </c>
      <c r="D23" s="224">
        <v>4896</v>
      </c>
      <c r="E23" s="214">
        <v>1022.94</v>
      </c>
      <c r="F23" s="221">
        <v>2</v>
      </c>
      <c r="G23" s="220">
        <v>1217</v>
      </c>
      <c r="H23" s="463">
        <v>34.33</v>
      </c>
      <c r="I23" s="464"/>
      <c r="J23" s="223">
        <v>3</v>
      </c>
    </row>
    <row r="24" spans="2:10" ht="16.5" customHeight="1">
      <c r="B24" s="197" t="s">
        <v>19</v>
      </c>
      <c r="C24" s="221" t="s">
        <v>20</v>
      </c>
      <c r="D24" s="224">
        <v>1354</v>
      </c>
      <c r="E24" s="214">
        <v>-68.15</v>
      </c>
      <c r="F24" s="221">
        <v>8</v>
      </c>
      <c r="G24" s="220">
        <v>372</v>
      </c>
      <c r="H24" s="463">
        <v>-8.15</v>
      </c>
      <c r="I24" s="464"/>
      <c r="J24" s="223">
        <v>5</v>
      </c>
    </row>
    <row r="25" spans="2:10" ht="16.5" customHeight="1">
      <c r="B25" s="197" t="s">
        <v>21</v>
      </c>
      <c r="C25" s="221" t="s">
        <v>22</v>
      </c>
      <c r="D25" s="220">
        <v>3451</v>
      </c>
      <c r="E25" s="214">
        <v>31.12</v>
      </c>
      <c r="F25" s="221">
        <v>3</v>
      </c>
      <c r="G25" s="220">
        <v>36</v>
      </c>
      <c r="H25" s="463">
        <v>-72.73</v>
      </c>
      <c r="I25" s="464"/>
      <c r="J25" s="223">
        <v>8</v>
      </c>
    </row>
    <row r="26" spans="2:10" ht="16.5" customHeight="1">
      <c r="B26" s="197" t="s">
        <v>23</v>
      </c>
      <c r="C26" s="221" t="s">
        <v>24</v>
      </c>
      <c r="D26" s="220">
        <v>2140</v>
      </c>
      <c r="E26" s="214">
        <v>7.11</v>
      </c>
      <c r="F26" s="221">
        <v>7</v>
      </c>
      <c r="G26" s="220">
        <v>277</v>
      </c>
      <c r="H26" s="463">
        <v>204.4</v>
      </c>
      <c r="I26" s="464"/>
      <c r="J26" s="223">
        <v>6</v>
      </c>
    </row>
    <row r="27" spans="2:10" ht="16.5" customHeight="1">
      <c r="B27" s="197" t="s">
        <v>25</v>
      </c>
      <c r="C27" s="221" t="s">
        <v>26</v>
      </c>
      <c r="D27" s="224">
        <v>2744</v>
      </c>
      <c r="E27" s="214">
        <v>76.92</v>
      </c>
      <c r="F27" s="221">
        <v>5</v>
      </c>
      <c r="G27" s="220">
        <v>262</v>
      </c>
      <c r="H27" s="463">
        <v>523.81</v>
      </c>
      <c r="I27" s="464"/>
      <c r="J27" s="223">
        <v>7</v>
      </c>
    </row>
    <row r="28" spans="2:10" ht="16.5" customHeight="1" thickBot="1">
      <c r="B28" s="198" t="s">
        <v>27</v>
      </c>
      <c r="C28" s="227" t="s">
        <v>28</v>
      </c>
      <c r="D28" s="225">
        <v>5186</v>
      </c>
      <c r="E28" s="226">
        <v>-16.84</v>
      </c>
      <c r="F28" s="227">
        <v>1</v>
      </c>
      <c r="G28" s="225">
        <v>1250</v>
      </c>
      <c r="H28" s="455">
        <v>-44.64</v>
      </c>
      <c r="I28" s="456"/>
      <c r="J28" s="228">
        <v>2</v>
      </c>
    </row>
    <row r="29" ht="8.25" customHeight="1"/>
    <row r="32" ht="15.75">
      <c r="F32" s="199"/>
    </row>
  </sheetData>
  <sheetProtection/>
  <mergeCells count="24">
    <mergeCell ref="B1:J1"/>
    <mergeCell ref="B3:C3"/>
    <mergeCell ref="I3:J3"/>
    <mergeCell ref="D4:F4"/>
    <mergeCell ref="G4:H4"/>
    <mergeCell ref="I4:J4"/>
    <mergeCell ref="H20:I20"/>
    <mergeCell ref="H21:I21"/>
    <mergeCell ref="H22:I22"/>
    <mergeCell ref="H23:I23"/>
    <mergeCell ref="D17:F17"/>
    <mergeCell ref="G17:J17"/>
    <mergeCell ref="H18:I18"/>
    <mergeCell ref="H19:I19"/>
    <mergeCell ref="H28:I28"/>
    <mergeCell ref="B4:B5"/>
    <mergeCell ref="B7:B8"/>
    <mergeCell ref="B17:B18"/>
    <mergeCell ref="C4:C5"/>
    <mergeCell ref="C17:C18"/>
    <mergeCell ref="H24:I24"/>
    <mergeCell ref="H25:I25"/>
    <mergeCell ref="H26:I26"/>
    <mergeCell ref="H27:I27"/>
  </mergeCells>
  <printOptions horizontalCentered="1"/>
  <pageMargins left="0.7479166666666667" right="0.7479166666666667" top="0.7868055555555555" bottom="0.236111111111111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7"/>
  <sheetViews>
    <sheetView zoomScaleSheetLayoutView="100" zoomScalePageLayoutView="0" workbookViewId="0" topLeftCell="A1">
      <selection activeCell="E32" sqref="E32"/>
    </sheetView>
  </sheetViews>
  <sheetFormatPr defaultColWidth="9.00390625" defaultRowHeight="14.25"/>
  <cols>
    <col min="1" max="1" width="0.5" style="1" customWidth="1"/>
    <col min="2" max="2" width="8.875" style="1" customWidth="1"/>
    <col min="3" max="3" width="21.00390625" style="1" customWidth="1"/>
    <col min="4" max="4" width="7.00390625" style="1" customWidth="1"/>
    <col min="5" max="5" width="9.375" style="1" customWidth="1"/>
    <col min="6" max="6" width="8.50390625" style="1" customWidth="1"/>
    <col min="7" max="7" width="7.00390625" style="1" customWidth="1"/>
    <col min="8" max="8" width="9.00390625" style="1" customWidth="1"/>
    <col min="9" max="9" width="9.125" style="1" customWidth="1"/>
    <col min="10" max="10" width="7.75390625" style="1" customWidth="1"/>
    <col min="11" max="11" width="9.375" style="1" customWidth="1"/>
    <col min="12" max="12" width="10.00390625" style="1" customWidth="1"/>
    <col min="13" max="13" width="21.625" style="1" customWidth="1"/>
    <col min="14" max="16384" width="9.00390625" style="1" customWidth="1"/>
  </cols>
  <sheetData>
    <row r="1" spans="2:12" ht="36.75" customHeight="1">
      <c r="B1" s="591" t="s">
        <v>276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2:12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.75" customHeight="1">
      <c r="B3" s="3" t="s">
        <v>226</v>
      </c>
      <c r="C3" s="2"/>
      <c r="D3" s="2"/>
      <c r="E3" s="2"/>
      <c r="F3" s="592"/>
      <c r="G3" s="593"/>
      <c r="H3" s="593"/>
      <c r="I3" s="2"/>
      <c r="J3" s="2"/>
      <c r="K3" s="594" t="s">
        <v>227</v>
      </c>
      <c r="L3" s="594"/>
    </row>
    <row r="4" spans="2:12" ht="16.5" customHeight="1">
      <c r="B4" s="587" t="s">
        <v>228</v>
      </c>
      <c r="C4" s="588"/>
      <c r="D4" s="595" t="s">
        <v>229</v>
      </c>
      <c r="E4" s="595"/>
      <c r="F4" s="595"/>
      <c r="G4" s="595" t="s">
        <v>207</v>
      </c>
      <c r="H4" s="595"/>
      <c r="I4" s="595"/>
      <c r="J4" s="595" t="s">
        <v>230</v>
      </c>
      <c r="K4" s="595"/>
      <c r="L4" s="596"/>
    </row>
    <row r="5" spans="2:12" ht="16.5" customHeight="1">
      <c r="B5" s="589"/>
      <c r="C5" s="590"/>
      <c r="D5" s="4" t="s">
        <v>70</v>
      </c>
      <c r="E5" s="4" t="s">
        <v>71</v>
      </c>
      <c r="F5" s="4" t="s">
        <v>231</v>
      </c>
      <c r="G5" s="4" t="s">
        <v>70</v>
      </c>
      <c r="H5" s="4" t="s">
        <v>71</v>
      </c>
      <c r="I5" s="4" t="s">
        <v>231</v>
      </c>
      <c r="J5" s="4" t="s">
        <v>70</v>
      </c>
      <c r="K5" s="4" t="s">
        <v>71</v>
      </c>
      <c r="L5" s="11" t="s">
        <v>231</v>
      </c>
    </row>
    <row r="6" spans="2:12" ht="16.5" customHeight="1">
      <c r="B6" s="582" t="s">
        <v>232</v>
      </c>
      <c r="C6" s="5" t="s">
        <v>233</v>
      </c>
      <c r="D6" s="396">
        <v>16</v>
      </c>
      <c r="E6" s="396">
        <v>130</v>
      </c>
      <c r="F6" s="397">
        <v>96.97</v>
      </c>
      <c r="G6" s="396">
        <v>3561</v>
      </c>
      <c r="H6" s="396">
        <v>33527</v>
      </c>
      <c r="I6" s="397">
        <v>13.81</v>
      </c>
      <c r="J6" s="396">
        <v>432</v>
      </c>
      <c r="K6" s="396">
        <v>9373</v>
      </c>
      <c r="L6" s="398">
        <v>2.61</v>
      </c>
    </row>
    <row r="7" spans="2:12" ht="16.5" customHeight="1">
      <c r="B7" s="583"/>
      <c r="C7" s="6" t="s">
        <v>234</v>
      </c>
      <c r="D7" s="396">
        <v>15</v>
      </c>
      <c r="E7" s="396">
        <v>126</v>
      </c>
      <c r="F7" s="397">
        <v>100</v>
      </c>
      <c r="G7" s="396">
        <v>3464</v>
      </c>
      <c r="H7" s="396">
        <v>32828</v>
      </c>
      <c r="I7" s="397">
        <v>18.55</v>
      </c>
      <c r="J7" s="396">
        <v>432</v>
      </c>
      <c r="K7" s="396">
        <v>8334</v>
      </c>
      <c r="L7" s="398">
        <v>2.41</v>
      </c>
    </row>
    <row r="8" spans="2:12" ht="16.5" customHeight="1">
      <c r="B8" s="583"/>
      <c r="C8" s="6" t="s">
        <v>235</v>
      </c>
      <c r="D8" s="396"/>
      <c r="E8" s="396"/>
      <c r="F8" s="397"/>
      <c r="G8" s="396"/>
      <c r="H8" s="396"/>
      <c r="I8" s="397" t="s">
        <v>32</v>
      </c>
      <c r="J8" s="396"/>
      <c r="K8" s="396">
        <v>57</v>
      </c>
      <c r="L8" s="398">
        <v>-34.48</v>
      </c>
    </row>
    <row r="9" spans="2:12" ht="16.5" customHeight="1">
      <c r="B9" s="583"/>
      <c r="C9" s="6" t="s">
        <v>291</v>
      </c>
      <c r="D9" s="396">
        <v>1</v>
      </c>
      <c r="E9" s="396">
        <v>1</v>
      </c>
      <c r="F9" s="397" t="s">
        <v>32</v>
      </c>
      <c r="G9" s="396">
        <v>100</v>
      </c>
      <c r="H9" s="396">
        <v>100</v>
      </c>
      <c r="I9" s="397" t="s">
        <v>32</v>
      </c>
      <c r="J9" s="396"/>
      <c r="K9" s="396"/>
      <c r="L9" s="398"/>
    </row>
    <row r="10" spans="2:12" ht="16.5" customHeight="1">
      <c r="B10" s="583"/>
      <c r="C10" s="6" t="s">
        <v>236</v>
      </c>
      <c r="D10" s="396"/>
      <c r="E10" s="396"/>
      <c r="F10" s="397"/>
      <c r="G10" s="396"/>
      <c r="H10" s="396"/>
      <c r="I10" s="397">
        <v>100</v>
      </c>
      <c r="J10" s="396"/>
      <c r="K10" s="396"/>
      <c r="L10" s="398"/>
    </row>
    <row r="11" spans="2:12" ht="16.5" customHeight="1">
      <c r="B11" s="583"/>
      <c r="C11" s="6" t="s">
        <v>237</v>
      </c>
      <c r="D11" s="396"/>
      <c r="E11" s="396"/>
      <c r="F11" s="397"/>
      <c r="G11" s="396"/>
      <c r="H11" s="396"/>
      <c r="I11" s="397"/>
      <c r="J11" s="396"/>
      <c r="K11" s="396"/>
      <c r="L11" s="398"/>
    </row>
    <row r="12" spans="2:12" ht="16.5" customHeight="1">
      <c r="B12" s="583"/>
      <c r="C12" s="6" t="s">
        <v>238</v>
      </c>
      <c r="D12" s="396"/>
      <c r="E12" s="396"/>
      <c r="F12" s="397">
        <v>-100</v>
      </c>
      <c r="G12" s="396" t="s">
        <v>32</v>
      </c>
      <c r="H12" s="396" t="s">
        <v>32</v>
      </c>
      <c r="I12" s="397">
        <v>-100</v>
      </c>
      <c r="J12" s="396"/>
      <c r="K12" s="396">
        <v>145</v>
      </c>
      <c r="L12" s="398">
        <v>-78.86</v>
      </c>
    </row>
    <row r="13" spans="2:12" ht="16.5" customHeight="1">
      <c r="B13" s="583"/>
      <c r="C13" s="6" t="s">
        <v>239</v>
      </c>
      <c r="D13" s="396"/>
      <c r="E13" s="396"/>
      <c r="F13" s="397"/>
      <c r="G13" s="396"/>
      <c r="H13" s="396"/>
      <c r="I13" s="397"/>
      <c r="J13" s="396"/>
      <c r="K13" s="396"/>
      <c r="L13" s="398"/>
    </row>
    <row r="14" spans="2:12" ht="16.5" customHeight="1">
      <c r="B14" s="583"/>
      <c r="C14" s="6" t="s">
        <v>292</v>
      </c>
      <c r="D14" s="396"/>
      <c r="E14" s="396"/>
      <c r="F14" s="397"/>
      <c r="G14" s="396"/>
      <c r="H14" s="396"/>
      <c r="I14" s="397"/>
      <c r="J14" s="396"/>
      <c r="K14" s="396">
        <v>206</v>
      </c>
      <c r="L14" s="398" t="s">
        <v>32</v>
      </c>
    </row>
    <row r="15" spans="2:12" ht="16.5" customHeight="1">
      <c r="B15" s="583"/>
      <c r="C15" s="6" t="s">
        <v>240</v>
      </c>
      <c r="D15" s="396"/>
      <c r="E15" s="396"/>
      <c r="F15" s="397">
        <v>-100</v>
      </c>
      <c r="G15" s="396">
        <v>-3</v>
      </c>
      <c r="H15" s="396">
        <v>-3</v>
      </c>
      <c r="I15" s="397">
        <v>-103.57</v>
      </c>
      <c r="J15" s="396"/>
      <c r="K15" s="396">
        <v>36</v>
      </c>
      <c r="L15" s="398">
        <v>-26.53</v>
      </c>
    </row>
    <row r="16" spans="2:12" ht="16.5" customHeight="1">
      <c r="B16" s="584"/>
      <c r="C16" s="7" t="s">
        <v>241</v>
      </c>
      <c r="D16" s="399" t="s">
        <v>32</v>
      </c>
      <c r="E16" s="399">
        <v>3</v>
      </c>
      <c r="F16" s="399" t="s">
        <v>32</v>
      </c>
      <c r="G16" s="399" t="s">
        <v>32</v>
      </c>
      <c r="H16" s="399">
        <v>602</v>
      </c>
      <c r="I16" s="399" t="s">
        <v>32</v>
      </c>
      <c r="J16" s="399"/>
      <c r="K16" s="399">
        <v>595</v>
      </c>
      <c r="L16" s="400">
        <v>266.67</v>
      </c>
    </row>
    <row r="17" spans="2:12" ht="16.5" customHeight="1">
      <c r="B17" s="585" t="s">
        <v>242</v>
      </c>
      <c r="C17" s="8" t="s">
        <v>224</v>
      </c>
      <c r="D17" s="401">
        <v>16</v>
      </c>
      <c r="E17" s="401">
        <v>130</v>
      </c>
      <c r="F17" s="402">
        <v>96.97</v>
      </c>
      <c r="G17" s="401">
        <v>3561</v>
      </c>
      <c r="H17" s="401">
        <v>33527</v>
      </c>
      <c r="I17" s="402">
        <v>13.81</v>
      </c>
      <c r="J17" s="401">
        <v>432</v>
      </c>
      <c r="K17" s="401">
        <v>9373</v>
      </c>
      <c r="L17" s="403">
        <v>2.61</v>
      </c>
    </row>
    <row r="18" spans="2:12" ht="16.5" customHeight="1">
      <c r="B18" s="583"/>
      <c r="C18" s="6" t="s">
        <v>243</v>
      </c>
      <c r="D18" s="404">
        <v>12</v>
      </c>
      <c r="E18" s="404">
        <v>27</v>
      </c>
      <c r="F18" s="405">
        <v>145.45</v>
      </c>
      <c r="G18" s="404">
        <v>3273</v>
      </c>
      <c r="H18" s="404">
        <v>12056</v>
      </c>
      <c r="I18" s="405">
        <v>17.86</v>
      </c>
      <c r="J18" s="404">
        <v>16</v>
      </c>
      <c r="K18" s="404">
        <v>945</v>
      </c>
      <c r="L18" s="406">
        <v>97.7</v>
      </c>
    </row>
    <row r="19" spans="2:12" ht="16.5" customHeight="1">
      <c r="B19" s="583"/>
      <c r="C19" s="6" t="s">
        <v>244</v>
      </c>
      <c r="D19" s="404" t="s">
        <v>32</v>
      </c>
      <c r="E19" s="404">
        <v>1</v>
      </c>
      <c r="F19" s="405" t="s">
        <v>32</v>
      </c>
      <c r="G19" s="404" t="s">
        <v>32</v>
      </c>
      <c r="H19" s="404">
        <v>162</v>
      </c>
      <c r="I19" s="405">
        <v>223.66</v>
      </c>
      <c r="J19" s="404" t="s">
        <v>32</v>
      </c>
      <c r="K19" s="404" t="s">
        <v>32</v>
      </c>
      <c r="L19" s="406" t="s">
        <v>32</v>
      </c>
    </row>
    <row r="20" spans="2:12" ht="16.5" customHeight="1">
      <c r="B20" s="583"/>
      <c r="C20" s="6" t="s">
        <v>245</v>
      </c>
      <c r="D20" s="404">
        <v>4</v>
      </c>
      <c r="E20" s="404">
        <v>29</v>
      </c>
      <c r="F20" s="405">
        <v>45</v>
      </c>
      <c r="G20" s="404">
        <v>288</v>
      </c>
      <c r="H20" s="404">
        <v>10060</v>
      </c>
      <c r="I20" s="405">
        <v>-31.55</v>
      </c>
      <c r="J20" s="404">
        <v>45</v>
      </c>
      <c r="K20" s="404">
        <v>2372</v>
      </c>
      <c r="L20" s="406">
        <v>-54.19</v>
      </c>
    </row>
    <row r="21" spans="2:12" ht="16.5" customHeight="1">
      <c r="B21" s="583"/>
      <c r="C21" s="6" t="s">
        <v>246</v>
      </c>
      <c r="D21" s="404"/>
      <c r="E21" s="404" t="s">
        <v>32</v>
      </c>
      <c r="F21" s="405" t="s">
        <v>32</v>
      </c>
      <c r="G21" s="404" t="s">
        <v>32</v>
      </c>
      <c r="H21" s="404">
        <v>-789</v>
      </c>
      <c r="I21" s="405">
        <v>-502.29</v>
      </c>
      <c r="J21" s="404" t="s">
        <v>32</v>
      </c>
      <c r="K21" s="404" t="s">
        <v>32</v>
      </c>
      <c r="L21" s="406" t="s">
        <v>32</v>
      </c>
    </row>
    <row r="22" spans="2:12" ht="16.5" customHeight="1">
      <c r="B22" s="583"/>
      <c r="C22" s="6" t="s">
        <v>247</v>
      </c>
      <c r="D22" s="404"/>
      <c r="E22" s="404">
        <v>1</v>
      </c>
      <c r="F22" s="405" t="s">
        <v>32</v>
      </c>
      <c r="G22" s="404" t="s">
        <v>32</v>
      </c>
      <c r="H22" s="404">
        <v>876</v>
      </c>
      <c r="I22" s="405">
        <v>36.02</v>
      </c>
      <c r="J22" s="404" t="s">
        <v>32</v>
      </c>
      <c r="K22" s="404" t="s">
        <v>32</v>
      </c>
      <c r="L22" s="406">
        <v>-100</v>
      </c>
    </row>
    <row r="23" spans="2:12" ht="16.5" customHeight="1">
      <c r="B23" s="583"/>
      <c r="C23" s="6" t="s">
        <v>248</v>
      </c>
      <c r="D23" s="404"/>
      <c r="E23" s="404"/>
      <c r="F23" s="405"/>
      <c r="G23" s="404"/>
      <c r="H23" s="404"/>
      <c r="I23" s="405"/>
      <c r="J23" s="404"/>
      <c r="K23" s="404"/>
      <c r="L23" s="406"/>
    </row>
    <row r="24" spans="2:12" ht="16.5" customHeight="1">
      <c r="B24" s="583"/>
      <c r="C24" s="9" t="s">
        <v>249</v>
      </c>
      <c r="D24" s="404"/>
      <c r="E24" s="404">
        <v>64</v>
      </c>
      <c r="F24" s="405">
        <v>236.84</v>
      </c>
      <c r="G24" s="404" t="s">
        <v>32</v>
      </c>
      <c r="H24" s="404">
        <v>6416</v>
      </c>
      <c r="I24" s="405">
        <v>144.33</v>
      </c>
      <c r="J24" s="404">
        <v>371</v>
      </c>
      <c r="K24" s="404">
        <v>4650</v>
      </c>
      <c r="L24" s="406">
        <v>72.48</v>
      </c>
    </row>
    <row r="25" spans="2:12" ht="16.5" customHeight="1">
      <c r="B25" s="583"/>
      <c r="C25" s="9" t="s">
        <v>250</v>
      </c>
      <c r="D25" s="404"/>
      <c r="E25" s="404">
        <v>1</v>
      </c>
      <c r="F25" s="405" t="s">
        <v>32</v>
      </c>
      <c r="G25" s="404" t="s">
        <v>32</v>
      </c>
      <c r="H25" s="404">
        <v>50</v>
      </c>
      <c r="I25" s="405">
        <v>1150</v>
      </c>
      <c r="J25" s="404" t="s">
        <v>32</v>
      </c>
      <c r="K25" s="404">
        <v>40</v>
      </c>
      <c r="L25" s="406" t="s">
        <v>32</v>
      </c>
    </row>
    <row r="26" spans="2:12" ht="16.5" customHeight="1">
      <c r="B26" s="583"/>
      <c r="C26" s="9" t="s">
        <v>251</v>
      </c>
      <c r="D26" s="404"/>
      <c r="E26" s="404">
        <v>4</v>
      </c>
      <c r="F26" s="405">
        <v>-55.56</v>
      </c>
      <c r="G26" s="404" t="s">
        <v>32</v>
      </c>
      <c r="H26" s="404">
        <v>176</v>
      </c>
      <c r="I26" s="405">
        <v>-84.42</v>
      </c>
      <c r="J26" s="404" t="s">
        <v>32</v>
      </c>
      <c r="K26" s="404">
        <v>753</v>
      </c>
      <c r="L26" s="406">
        <v>87.78</v>
      </c>
    </row>
    <row r="27" spans="2:12" ht="16.5" customHeight="1">
      <c r="B27" s="586"/>
      <c r="C27" s="10" t="s">
        <v>241</v>
      </c>
      <c r="D27" s="407"/>
      <c r="E27" s="407">
        <v>3</v>
      </c>
      <c r="F27" s="408" t="s">
        <v>32</v>
      </c>
      <c r="G27" s="407" t="s">
        <v>32</v>
      </c>
      <c r="H27" s="407">
        <v>4520</v>
      </c>
      <c r="I27" s="408" t="s">
        <v>32</v>
      </c>
      <c r="J27" s="407" t="s">
        <v>32</v>
      </c>
      <c r="K27" s="407">
        <v>613</v>
      </c>
      <c r="L27" s="409" t="s">
        <v>32</v>
      </c>
    </row>
  </sheetData>
  <sheetProtection/>
  <mergeCells count="9">
    <mergeCell ref="B6:B16"/>
    <mergeCell ref="B17:B27"/>
    <mergeCell ref="B4:C5"/>
    <mergeCell ref="B1:L1"/>
    <mergeCell ref="F3:H3"/>
    <mergeCell ref="K3:L3"/>
    <mergeCell ref="D4:F4"/>
    <mergeCell ref="G4:I4"/>
    <mergeCell ref="J4:L4"/>
  </mergeCells>
  <printOptions/>
  <pageMargins left="1.3777777777777778" right="0.75" top="0.6888888888888889" bottom="0.6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52"/>
  <sheetViews>
    <sheetView zoomScale="90" zoomScaleNormal="90"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1.4921875" style="101" customWidth="1"/>
    <col min="2" max="3" width="6.00390625" style="101" customWidth="1"/>
    <col min="4" max="5" width="8.50390625" style="101" customWidth="1"/>
    <col min="6" max="6" width="9.125" style="101" customWidth="1"/>
    <col min="7" max="7" width="8.00390625" style="101" customWidth="1"/>
    <col min="8" max="8" width="9.50390625" style="101" customWidth="1"/>
    <col min="9" max="9" width="9.25390625" style="101" customWidth="1"/>
    <col min="10" max="10" width="8.25390625" style="101" customWidth="1"/>
    <col min="11" max="11" width="8.75390625" style="101" customWidth="1"/>
    <col min="12" max="12" width="9.50390625" style="101" customWidth="1"/>
    <col min="13" max="13" width="7.875" style="101" customWidth="1"/>
    <col min="14" max="14" width="8.625" style="101" customWidth="1"/>
    <col min="15" max="15" width="9.75390625" style="101" customWidth="1"/>
    <col min="16" max="16384" width="9.00390625" style="101" customWidth="1"/>
  </cols>
  <sheetData>
    <row r="1" spans="2:15" ht="36" customHeight="1">
      <c r="B1" s="481" t="s">
        <v>33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</row>
    <row r="2" spans="2:15" ht="21" customHeight="1">
      <c r="B2" s="21" t="s">
        <v>34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1" t="s">
        <v>35</v>
      </c>
      <c r="O2" s="151"/>
    </row>
    <row r="3" spans="2:15" ht="15.75" customHeight="1">
      <c r="B3" s="152"/>
      <c r="C3" s="494" t="s">
        <v>36</v>
      </c>
      <c r="D3" s="483" t="s">
        <v>37</v>
      </c>
      <c r="E3" s="484"/>
      <c r="F3" s="484"/>
      <c r="G3" s="484"/>
      <c r="H3" s="484"/>
      <c r="I3" s="485"/>
      <c r="J3" s="486" t="s">
        <v>38</v>
      </c>
      <c r="K3" s="487"/>
      <c r="L3" s="487"/>
      <c r="M3" s="487"/>
      <c r="N3" s="487"/>
      <c r="O3" s="488"/>
    </row>
    <row r="4" spans="2:15" ht="15.75" customHeight="1">
      <c r="B4" s="153" t="s">
        <v>39</v>
      </c>
      <c r="C4" s="495"/>
      <c r="D4" s="489" t="s">
        <v>40</v>
      </c>
      <c r="E4" s="490"/>
      <c r="F4" s="489" t="s">
        <v>41</v>
      </c>
      <c r="G4" s="490"/>
      <c r="H4" s="489" t="s">
        <v>42</v>
      </c>
      <c r="I4" s="491"/>
      <c r="J4" s="492" t="s">
        <v>40</v>
      </c>
      <c r="K4" s="490"/>
      <c r="L4" s="489" t="s">
        <v>41</v>
      </c>
      <c r="M4" s="490"/>
      <c r="N4" s="489" t="s">
        <v>42</v>
      </c>
      <c r="O4" s="493"/>
    </row>
    <row r="5" spans="2:15" ht="18" customHeight="1" thickBot="1">
      <c r="B5" s="154"/>
      <c r="C5" s="496"/>
      <c r="D5" s="156" t="s">
        <v>43</v>
      </c>
      <c r="E5" s="156" t="s">
        <v>44</v>
      </c>
      <c r="F5" s="156" t="s">
        <v>43</v>
      </c>
      <c r="G5" s="156" t="s">
        <v>44</v>
      </c>
      <c r="H5" s="156" t="s">
        <v>43</v>
      </c>
      <c r="I5" s="157" t="s">
        <v>44</v>
      </c>
      <c r="J5" s="184" t="s">
        <v>43</v>
      </c>
      <c r="K5" s="185" t="s">
        <v>45</v>
      </c>
      <c r="L5" s="185" t="s">
        <v>43</v>
      </c>
      <c r="M5" s="185" t="s">
        <v>45</v>
      </c>
      <c r="N5" s="156" t="s">
        <v>43</v>
      </c>
      <c r="O5" s="186" t="s">
        <v>44</v>
      </c>
    </row>
    <row r="6" spans="2:15" ht="15.75" customHeight="1">
      <c r="B6" s="158"/>
      <c r="C6" s="443" t="s">
        <v>278</v>
      </c>
      <c r="D6" s="229">
        <v>13550</v>
      </c>
      <c r="E6" s="230">
        <v>3.3</v>
      </c>
      <c r="F6" s="231" t="s">
        <v>46</v>
      </c>
      <c r="G6" s="230">
        <v>1.7</v>
      </c>
      <c r="H6" s="232">
        <v>2586</v>
      </c>
      <c r="I6" s="233">
        <v>10.7</v>
      </c>
      <c r="J6" s="234">
        <v>13550</v>
      </c>
      <c r="K6" s="230">
        <v>3.3</v>
      </c>
      <c r="L6" s="231" t="s">
        <v>46</v>
      </c>
      <c r="M6" s="230">
        <v>1.7</v>
      </c>
      <c r="N6" s="232">
        <v>2586</v>
      </c>
      <c r="O6" s="233">
        <v>10.7</v>
      </c>
    </row>
    <row r="7" spans="2:15" ht="15.75" customHeight="1">
      <c r="B7" s="158"/>
      <c r="C7" s="444" t="s">
        <v>279</v>
      </c>
      <c r="D7" s="235">
        <v>6532</v>
      </c>
      <c r="E7" s="236">
        <v>-10.4</v>
      </c>
      <c r="F7" s="235">
        <v>4347</v>
      </c>
      <c r="G7" s="236">
        <v>-19.3</v>
      </c>
      <c r="H7" s="237">
        <v>2185</v>
      </c>
      <c r="I7" s="238">
        <v>14.9</v>
      </c>
      <c r="J7" s="239">
        <v>20083</v>
      </c>
      <c r="K7" s="236">
        <v>-1.6</v>
      </c>
      <c r="L7" s="235">
        <v>15312</v>
      </c>
      <c r="M7" s="236">
        <v>-5.3</v>
      </c>
      <c r="N7" s="237">
        <v>4771</v>
      </c>
      <c r="O7" s="238">
        <v>12.5</v>
      </c>
    </row>
    <row r="8" spans="2:15" ht="15.75" customHeight="1">
      <c r="B8" s="158"/>
      <c r="C8" s="444" t="s">
        <v>280</v>
      </c>
      <c r="D8" s="240">
        <v>10257</v>
      </c>
      <c r="E8" s="241">
        <v>15.2</v>
      </c>
      <c r="F8" s="240">
        <v>7441</v>
      </c>
      <c r="G8" s="241">
        <v>20.2</v>
      </c>
      <c r="H8" s="237">
        <v>2816</v>
      </c>
      <c r="I8" s="242">
        <v>4</v>
      </c>
      <c r="J8" s="243">
        <v>30340</v>
      </c>
      <c r="K8" s="241">
        <v>3.5</v>
      </c>
      <c r="L8" s="243">
        <v>22753</v>
      </c>
      <c r="M8" s="241">
        <v>1.8</v>
      </c>
      <c r="N8" s="237">
        <v>7586</v>
      </c>
      <c r="O8" s="242">
        <v>9.2</v>
      </c>
    </row>
    <row r="9" spans="2:15" ht="15.75" customHeight="1">
      <c r="B9" s="161" t="s">
        <v>47</v>
      </c>
      <c r="C9" s="445" t="s">
        <v>281</v>
      </c>
      <c r="D9" s="244">
        <v>13989</v>
      </c>
      <c r="E9" s="241">
        <v>32</v>
      </c>
      <c r="F9" s="244">
        <v>11116</v>
      </c>
      <c r="G9" s="241">
        <v>42.8</v>
      </c>
      <c r="H9" s="237">
        <v>2872</v>
      </c>
      <c r="I9" s="242">
        <v>2.2</v>
      </c>
      <c r="J9" s="245">
        <v>44336</v>
      </c>
      <c r="K9" s="241">
        <v>11.1</v>
      </c>
      <c r="L9" s="244">
        <v>33878</v>
      </c>
      <c r="M9" s="241">
        <v>12.4</v>
      </c>
      <c r="N9" s="237">
        <v>10458</v>
      </c>
      <c r="O9" s="242">
        <v>7.2</v>
      </c>
    </row>
    <row r="10" spans="2:15" ht="15.75" customHeight="1">
      <c r="B10" s="158"/>
      <c r="C10" s="444" t="s">
        <v>282</v>
      </c>
      <c r="D10" s="246">
        <v>17716</v>
      </c>
      <c r="E10" s="241">
        <v>56.6</v>
      </c>
      <c r="F10" s="247">
        <v>15005</v>
      </c>
      <c r="G10" s="241">
        <v>70.2</v>
      </c>
      <c r="H10" s="248" t="s">
        <v>48</v>
      </c>
      <c r="I10" s="242">
        <v>8.7</v>
      </c>
      <c r="J10" s="249">
        <v>62052</v>
      </c>
      <c r="K10" s="241">
        <v>21.2</v>
      </c>
      <c r="L10" s="247">
        <v>48883</v>
      </c>
      <c r="M10" s="241">
        <v>25.5</v>
      </c>
      <c r="N10" s="248" t="s">
        <v>49</v>
      </c>
      <c r="O10" s="242">
        <v>7.7</v>
      </c>
    </row>
    <row r="11" spans="2:15" ht="15.75" customHeight="1">
      <c r="B11" s="158"/>
      <c r="C11" s="444" t="s">
        <v>283</v>
      </c>
      <c r="D11" s="244">
        <v>13161</v>
      </c>
      <c r="E11" s="241">
        <v>10.7</v>
      </c>
      <c r="F11" s="244">
        <v>10756</v>
      </c>
      <c r="G11" s="241">
        <v>16.7</v>
      </c>
      <c r="H11" s="244">
        <v>2405</v>
      </c>
      <c r="I11" s="242">
        <v>-10</v>
      </c>
      <c r="J11" s="245">
        <v>75213</v>
      </c>
      <c r="K11" s="241">
        <v>19.2</v>
      </c>
      <c r="L11" s="244">
        <v>59639</v>
      </c>
      <c r="M11" s="241">
        <v>23.8</v>
      </c>
      <c r="N11" s="244">
        <v>15572</v>
      </c>
      <c r="O11" s="242">
        <v>4.3</v>
      </c>
    </row>
    <row r="12" spans="2:15" ht="15.75" customHeight="1">
      <c r="B12" s="158"/>
      <c r="C12" s="444" t="s">
        <v>284</v>
      </c>
      <c r="D12" s="250">
        <v>20801</v>
      </c>
      <c r="E12" s="241">
        <v>34.3</v>
      </c>
      <c r="F12" s="244">
        <v>17596</v>
      </c>
      <c r="G12" s="241">
        <v>48.9</v>
      </c>
      <c r="H12" s="244">
        <v>3204</v>
      </c>
      <c r="I12" s="242">
        <v>-3</v>
      </c>
      <c r="J12" s="245">
        <v>96014</v>
      </c>
      <c r="K12" s="241">
        <v>22.2</v>
      </c>
      <c r="L12" s="244">
        <v>77235</v>
      </c>
      <c r="M12" s="241">
        <v>28.7</v>
      </c>
      <c r="N12" s="244">
        <v>18775</v>
      </c>
      <c r="O12" s="242">
        <v>3</v>
      </c>
    </row>
    <row r="13" spans="2:15" ht="15.75" customHeight="1">
      <c r="B13" s="161" t="s">
        <v>51</v>
      </c>
      <c r="C13" s="445" t="s">
        <v>285</v>
      </c>
      <c r="D13" s="244">
        <v>18968</v>
      </c>
      <c r="E13" s="241">
        <v>34.3</v>
      </c>
      <c r="F13" s="244">
        <v>15763</v>
      </c>
      <c r="G13" s="241">
        <v>45</v>
      </c>
      <c r="H13" s="244">
        <v>3205</v>
      </c>
      <c r="I13" s="242">
        <v>-1.4</v>
      </c>
      <c r="J13" s="245">
        <v>114982</v>
      </c>
      <c r="K13" s="241">
        <v>24</v>
      </c>
      <c r="L13" s="244">
        <v>92998</v>
      </c>
      <c r="M13" s="241">
        <v>31.2</v>
      </c>
      <c r="N13" s="244">
        <v>21980</v>
      </c>
      <c r="O13" s="242">
        <v>2.5</v>
      </c>
    </row>
    <row r="14" spans="2:15" ht="15.75" customHeight="1">
      <c r="B14" s="158"/>
      <c r="C14" s="444" t="s">
        <v>286</v>
      </c>
      <c r="D14" s="244">
        <v>24119</v>
      </c>
      <c r="E14" s="241">
        <v>65.6</v>
      </c>
      <c r="F14" s="244">
        <v>20313</v>
      </c>
      <c r="G14" s="241">
        <v>77.3</v>
      </c>
      <c r="H14" s="244">
        <v>3807</v>
      </c>
      <c r="I14" s="242">
        <v>22.5</v>
      </c>
      <c r="J14" s="245">
        <v>139101</v>
      </c>
      <c r="K14" s="241">
        <v>29.7</v>
      </c>
      <c r="L14" s="244">
        <v>113311</v>
      </c>
      <c r="M14" s="241">
        <v>37.7</v>
      </c>
      <c r="N14" s="244">
        <v>25787</v>
      </c>
      <c r="O14" s="242">
        <v>5</v>
      </c>
    </row>
    <row r="15" spans="2:15" ht="15.75" customHeight="1">
      <c r="B15" s="158"/>
      <c r="C15" s="444" t="s">
        <v>287</v>
      </c>
      <c r="D15" s="237"/>
      <c r="E15" s="241"/>
      <c r="F15" s="237"/>
      <c r="G15" s="241"/>
      <c r="H15" s="237"/>
      <c r="I15" s="242"/>
      <c r="J15" s="251"/>
      <c r="K15" s="241"/>
      <c r="L15" s="237"/>
      <c r="M15" s="241"/>
      <c r="N15" s="237"/>
      <c r="O15" s="242"/>
    </row>
    <row r="16" spans="2:15" ht="15.75" customHeight="1">
      <c r="B16" s="158"/>
      <c r="C16" s="444" t="s">
        <v>288</v>
      </c>
      <c r="D16" s="237"/>
      <c r="E16" s="241"/>
      <c r="F16" s="237"/>
      <c r="G16" s="241"/>
      <c r="H16" s="237"/>
      <c r="I16" s="242"/>
      <c r="J16" s="251"/>
      <c r="K16" s="241"/>
      <c r="L16" s="237"/>
      <c r="M16" s="241"/>
      <c r="N16" s="237"/>
      <c r="O16" s="242"/>
    </row>
    <row r="17" spans="1:237" s="149" customFormat="1" ht="15.75" customHeight="1" thickBot="1">
      <c r="A17" s="203"/>
      <c r="B17" s="158"/>
      <c r="C17" s="446" t="s">
        <v>289</v>
      </c>
      <c r="D17" s="252"/>
      <c r="E17" s="253"/>
      <c r="F17" s="252"/>
      <c r="G17" s="253"/>
      <c r="H17" s="252"/>
      <c r="I17" s="254"/>
      <c r="J17" s="255"/>
      <c r="K17" s="253"/>
      <c r="L17" s="252"/>
      <c r="M17" s="253"/>
      <c r="N17" s="252"/>
      <c r="O17" s="254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</row>
    <row r="18" spans="1:237" s="150" customFormat="1" ht="15.75" customHeight="1">
      <c r="A18" s="203"/>
      <c r="B18" s="165"/>
      <c r="C18" s="447" t="s">
        <v>278</v>
      </c>
      <c r="D18" s="256">
        <v>2533</v>
      </c>
      <c r="E18" s="257">
        <v>5.5</v>
      </c>
      <c r="F18" s="256">
        <v>1458</v>
      </c>
      <c r="G18" s="257">
        <v>-11.5</v>
      </c>
      <c r="H18" s="258">
        <v>1075</v>
      </c>
      <c r="I18" s="259">
        <v>42.6</v>
      </c>
      <c r="J18" s="260">
        <v>2533</v>
      </c>
      <c r="K18" s="257">
        <v>5.5</v>
      </c>
      <c r="L18" s="256">
        <v>1458</v>
      </c>
      <c r="M18" s="257">
        <v>-11.5</v>
      </c>
      <c r="N18" s="256">
        <v>1075</v>
      </c>
      <c r="O18" s="259">
        <v>42.6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</row>
    <row r="19" spans="1:237" s="150" customFormat="1" ht="15.75" customHeight="1">
      <c r="A19" s="203"/>
      <c r="B19" s="158"/>
      <c r="C19" s="448" t="s">
        <v>279</v>
      </c>
      <c r="D19" s="235">
        <v>1380</v>
      </c>
      <c r="E19" s="236">
        <v>38</v>
      </c>
      <c r="F19" s="235">
        <v>467</v>
      </c>
      <c r="G19" s="236">
        <v>-0.8</v>
      </c>
      <c r="H19" s="261">
        <v>912</v>
      </c>
      <c r="I19" s="238">
        <v>72.6</v>
      </c>
      <c r="J19" s="239">
        <v>3912</v>
      </c>
      <c r="K19" s="236">
        <v>15.1</v>
      </c>
      <c r="L19" s="237">
        <v>1925</v>
      </c>
      <c r="M19" s="236">
        <v>-9.1</v>
      </c>
      <c r="N19" s="237">
        <v>1988</v>
      </c>
      <c r="O19" s="238">
        <v>54.9</v>
      </c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</row>
    <row r="20" spans="2:15" ht="15.75" customHeight="1">
      <c r="B20" s="158"/>
      <c r="C20" s="449" t="s">
        <v>280</v>
      </c>
      <c r="D20" s="262">
        <v>2233</v>
      </c>
      <c r="E20" s="241">
        <v>4.4</v>
      </c>
      <c r="F20" s="262">
        <v>1245</v>
      </c>
      <c r="G20" s="241">
        <v>62.1</v>
      </c>
      <c r="H20" s="263">
        <v>988</v>
      </c>
      <c r="I20" s="242">
        <v>-27.5</v>
      </c>
      <c r="J20" s="264">
        <v>6145</v>
      </c>
      <c r="K20" s="241">
        <v>10.8</v>
      </c>
      <c r="L20" s="264">
        <v>3170</v>
      </c>
      <c r="M20" s="241">
        <v>9.7</v>
      </c>
      <c r="N20" s="263">
        <v>2976</v>
      </c>
      <c r="O20" s="242">
        <v>12.4</v>
      </c>
    </row>
    <row r="21" spans="2:15" ht="15.75" customHeight="1">
      <c r="B21" s="161" t="s">
        <v>56</v>
      </c>
      <c r="C21" s="450" t="s">
        <v>281</v>
      </c>
      <c r="D21" s="265">
        <v>2071</v>
      </c>
      <c r="E21" s="241">
        <v>61.6</v>
      </c>
      <c r="F21" s="265">
        <v>1080</v>
      </c>
      <c r="G21" s="241">
        <v>114.4</v>
      </c>
      <c r="H21" s="237">
        <v>991</v>
      </c>
      <c r="I21" s="242">
        <v>27.4</v>
      </c>
      <c r="J21" s="245">
        <v>8216</v>
      </c>
      <c r="K21" s="241">
        <v>20.4</v>
      </c>
      <c r="L21" s="244">
        <v>4249</v>
      </c>
      <c r="M21" s="241">
        <v>25.2</v>
      </c>
      <c r="N21" s="237">
        <v>3967</v>
      </c>
      <c r="O21" s="242">
        <v>15.8</v>
      </c>
    </row>
    <row r="22" spans="2:15" ht="15.75" customHeight="1">
      <c r="B22" s="158"/>
      <c r="C22" s="449" t="s">
        <v>282</v>
      </c>
      <c r="D22" s="266">
        <v>2333</v>
      </c>
      <c r="E22" s="241">
        <v>13.4</v>
      </c>
      <c r="F22" s="247">
        <v>1284</v>
      </c>
      <c r="G22" s="241">
        <v>23.3</v>
      </c>
      <c r="H22" s="247">
        <v>1049</v>
      </c>
      <c r="I22" s="242">
        <v>5.9</v>
      </c>
      <c r="J22" s="267">
        <v>10552</v>
      </c>
      <c r="K22" s="241">
        <v>18.8</v>
      </c>
      <c r="L22" s="247">
        <v>5537</v>
      </c>
      <c r="M22" s="241">
        <v>24.8</v>
      </c>
      <c r="N22" s="247">
        <v>5016</v>
      </c>
      <c r="O22" s="242">
        <v>13.6</v>
      </c>
    </row>
    <row r="23" spans="2:15" ht="15.75" customHeight="1">
      <c r="B23" s="158"/>
      <c r="C23" s="448" t="s">
        <v>283</v>
      </c>
      <c r="D23" s="265">
        <v>2227</v>
      </c>
      <c r="E23" s="241">
        <v>41.4</v>
      </c>
      <c r="F23" s="265">
        <v>1280</v>
      </c>
      <c r="G23" s="241">
        <v>104</v>
      </c>
      <c r="H23" s="237">
        <v>947</v>
      </c>
      <c r="I23" s="242">
        <v>0.3</v>
      </c>
      <c r="J23" s="245">
        <v>12779</v>
      </c>
      <c r="K23" s="241">
        <v>22.4</v>
      </c>
      <c r="L23" s="244">
        <v>6817</v>
      </c>
      <c r="M23" s="241">
        <v>35.1</v>
      </c>
      <c r="N23" s="237">
        <v>5962</v>
      </c>
      <c r="O23" s="242">
        <v>11.3</v>
      </c>
    </row>
    <row r="24" spans="2:15" ht="15.75" customHeight="1">
      <c r="B24" s="158"/>
      <c r="C24" s="167" t="s">
        <v>50</v>
      </c>
      <c r="D24" s="268">
        <v>3825</v>
      </c>
      <c r="E24" s="241">
        <v>131</v>
      </c>
      <c r="F24" s="265">
        <v>2884</v>
      </c>
      <c r="G24" s="241">
        <v>405.6</v>
      </c>
      <c r="H24" s="244">
        <v>940</v>
      </c>
      <c r="I24" s="242">
        <v>-13.4</v>
      </c>
      <c r="J24" s="245">
        <v>16521</v>
      </c>
      <c r="K24" s="241">
        <v>36.5</v>
      </c>
      <c r="L24" s="244">
        <v>9619</v>
      </c>
      <c r="M24" s="241">
        <v>71.2</v>
      </c>
      <c r="N24" s="244">
        <v>6903</v>
      </c>
      <c r="O24" s="242">
        <v>7.1</v>
      </c>
    </row>
    <row r="25" spans="2:15" ht="15.75" customHeight="1">
      <c r="B25" s="161" t="s">
        <v>51</v>
      </c>
      <c r="C25" s="168" t="s">
        <v>52</v>
      </c>
      <c r="D25" s="265">
        <v>2596</v>
      </c>
      <c r="E25" s="241">
        <v>87.8</v>
      </c>
      <c r="F25" s="265">
        <v>1678</v>
      </c>
      <c r="G25" s="241">
        <v>252.5</v>
      </c>
      <c r="H25" s="244">
        <v>918</v>
      </c>
      <c r="I25" s="242">
        <v>1.5</v>
      </c>
      <c r="J25" s="245">
        <v>19118</v>
      </c>
      <c r="K25" s="241">
        <v>41.8</v>
      </c>
      <c r="L25" s="244">
        <v>11297</v>
      </c>
      <c r="M25" s="241">
        <v>85.3</v>
      </c>
      <c r="N25" s="244">
        <v>7820</v>
      </c>
      <c r="O25" s="242">
        <v>6.5</v>
      </c>
    </row>
    <row r="26" spans="2:15" ht="15.75" customHeight="1">
      <c r="B26" s="158"/>
      <c r="C26" s="167" t="s">
        <v>53</v>
      </c>
      <c r="D26" s="265">
        <v>1827</v>
      </c>
      <c r="E26" s="241">
        <v>2.9</v>
      </c>
      <c r="F26" s="265">
        <v>708</v>
      </c>
      <c r="G26" s="241">
        <v>-18.8</v>
      </c>
      <c r="H26" s="244">
        <v>1119</v>
      </c>
      <c r="I26" s="242">
        <v>24.8</v>
      </c>
      <c r="J26" s="245">
        <v>20945</v>
      </c>
      <c r="K26" s="241">
        <v>37.3</v>
      </c>
      <c r="L26" s="244">
        <v>12005</v>
      </c>
      <c r="M26" s="241">
        <v>72.2</v>
      </c>
      <c r="N26" s="244">
        <v>8939</v>
      </c>
      <c r="O26" s="242">
        <v>8.5</v>
      </c>
    </row>
    <row r="27" spans="2:15" ht="15.75" customHeight="1">
      <c r="B27" s="158"/>
      <c r="C27" s="166" t="s">
        <v>54</v>
      </c>
      <c r="D27" s="169"/>
      <c r="E27" s="159"/>
      <c r="F27" s="169"/>
      <c r="G27" s="159"/>
      <c r="H27" s="57"/>
      <c r="I27" s="160"/>
      <c r="J27" s="187"/>
      <c r="K27" s="159"/>
      <c r="L27" s="57"/>
      <c r="M27" s="159"/>
      <c r="N27" s="57"/>
      <c r="O27" s="160"/>
    </row>
    <row r="28" spans="2:15" ht="15.75" customHeight="1">
      <c r="B28" s="158"/>
      <c r="C28" s="166" t="s">
        <v>55</v>
      </c>
      <c r="D28" s="169"/>
      <c r="E28" s="159"/>
      <c r="F28" s="169"/>
      <c r="G28" s="159"/>
      <c r="H28" s="57"/>
      <c r="I28" s="160"/>
      <c r="J28" s="187"/>
      <c r="K28" s="159"/>
      <c r="L28" s="57"/>
      <c r="M28" s="159"/>
      <c r="N28" s="57"/>
      <c r="O28" s="160"/>
    </row>
    <row r="29" spans="2:15" ht="15.75" customHeight="1">
      <c r="B29" s="170"/>
      <c r="C29" s="171" t="s">
        <v>57</v>
      </c>
      <c r="D29" s="172"/>
      <c r="E29" s="163"/>
      <c r="F29" s="172"/>
      <c r="G29" s="163"/>
      <c r="H29" s="162"/>
      <c r="I29" s="164"/>
      <c r="J29" s="188"/>
      <c r="K29" s="163"/>
      <c r="L29" s="162"/>
      <c r="M29" s="163"/>
      <c r="N29" s="162"/>
      <c r="O29" s="164"/>
    </row>
    <row r="37" spans="2:9" ht="15.75">
      <c r="B37" s="173" t="s">
        <v>58</v>
      </c>
      <c r="C37" s="173" t="s">
        <v>59</v>
      </c>
      <c r="D37" s="173" t="s">
        <v>60</v>
      </c>
      <c r="E37" s="173" t="s">
        <v>61</v>
      </c>
      <c r="F37" s="173" t="s">
        <v>62</v>
      </c>
      <c r="G37" s="174" t="s">
        <v>63</v>
      </c>
      <c r="H37" s="175"/>
      <c r="I37" s="175"/>
    </row>
    <row r="38" spans="2:9" ht="15.75">
      <c r="B38" s="176" t="s">
        <v>10</v>
      </c>
      <c r="C38" s="176" t="s">
        <v>64</v>
      </c>
      <c r="D38" s="176" t="s">
        <v>65</v>
      </c>
      <c r="E38" s="176">
        <v>131182472</v>
      </c>
      <c r="F38" s="176">
        <v>89773016</v>
      </c>
      <c r="G38" s="177">
        <v>46.13</v>
      </c>
      <c r="H38" s="175"/>
      <c r="I38" s="178">
        <v>13118.2472</v>
      </c>
    </row>
    <row r="39" spans="2:9" ht="15.75">
      <c r="B39" s="176" t="s">
        <v>10</v>
      </c>
      <c r="C39" s="176" t="s">
        <v>64</v>
      </c>
      <c r="D39" s="176" t="s">
        <v>66</v>
      </c>
      <c r="E39" s="176">
        <v>23222126</v>
      </c>
      <c r="F39" s="176">
        <v>21026734</v>
      </c>
      <c r="G39" s="177">
        <v>10.44</v>
      </c>
      <c r="H39" s="175"/>
      <c r="I39" s="178"/>
    </row>
    <row r="40" spans="2:9" ht="15.75">
      <c r="B40" s="176" t="s">
        <v>10</v>
      </c>
      <c r="C40" s="176" t="s">
        <v>64</v>
      </c>
      <c r="D40" s="176" t="s">
        <v>67</v>
      </c>
      <c r="E40" s="176">
        <v>144890</v>
      </c>
      <c r="F40" s="176">
        <v>0</v>
      </c>
      <c r="G40" s="177">
        <v>0</v>
      </c>
      <c r="H40" s="175"/>
      <c r="I40" s="178"/>
    </row>
    <row r="41" spans="2:9" ht="15.75">
      <c r="B41" s="175"/>
      <c r="C41" s="175"/>
      <c r="D41" s="175"/>
      <c r="E41" s="176">
        <v>23367016</v>
      </c>
      <c r="F41" s="176">
        <v>21026734</v>
      </c>
      <c r="G41" s="177">
        <v>11.1300309406111</v>
      </c>
      <c r="H41" s="175"/>
      <c r="I41" s="178">
        <v>2336.7016</v>
      </c>
    </row>
    <row r="42" spans="2:9" ht="15.75">
      <c r="B42" s="176" t="s">
        <v>10</v>
      </c>
      <c r="C42" s="176" t="s">
        <v>64</v>
      </c>
      <c r="D42" s="176" t="s">
        <v>41</v>
      </c>
      <c r="E42" s="176">
        <v>107815456</v>
      </c>
      <c r="F42" s="176">
        <v>68746282</v>
      </c>
      <c r="G42" s="177">
        <v>56.83</v>
      </c>
      <c r="H42" s="175"/>
      <c r="I42" s="178">
        <v>10781.5456</v>
      </c>
    </row>
    <row r="47" spans="2:7" ht="15.75">
      <c r="B47" s="179" t="s">
        <v>58</v>
      </c>
      <c r="C47" s="179" t="s">
        <v>59</v>
      </c>
      <c r="D47" s="179" t="s">
        <v>60</v>
      </c>
      <c r="E47" s="179" t="s">
        <v>61</v>
      </c>
      <c r="F47" s="179" t="s">
        <v>62</v>
      </c>
      <c r="G47" s="180" t="s">
        <v>63</v>
      </c>
    </row>
    <row r="48" spans="2:9" ht="15.75">
      <c r="B48" s="181" t="s">
        <v>10</v>
      </c>
      <c r="C48" s="181" t="s">
        <v>64</v>
      </c>
      <c r="D48" s="181" t="s">
        <v>65</v>
      </c>
      <c r="E48" s="181">
        <v>24004039</v>
      </c>
      <c r="F48" s="181">
        <v>11210199</v>
      </c>
      <c r="G48" s="182">
        <v>114.13</v>
      </c>
      <c r="I48" s="183">
        <f>E48*0.0001</f>
        <v>2400.4039000000002</v>
      </c>
    </row>
    <row r="49" spans="2:9" ht="15.75">
      <c r="B49" s="181" t="s">
        <v>10</v>
      </c>
      <c r="C49" s="181" t="s">
        <v>64</v>
      </c>
      <c r="D49" s="181" t="s">
        <v>66</v>
      </c>
      <c r="E49" s="181">
        <v>7520820</v>
      </c>
      <c r="F49" s="181">
        <v>7967010</v>
      </c>
      <c r="G49" s="182">
        <v>-5.6</v>
      </c>
      <c r="I49" s="183"/>
    </row>
    <row r="50" spans="2:9" ht="15.75">
      <c r="B50" s="181" t="s">
        <v>10</v>
      </c>
      <c r="C50" s="181" t="s">
        <v>64</v>
      </c>
      <c r="D50" s="181" t="s">
        <v>67</v>
      </c>
      <c r="E50" s="181">
        <v>22556</v>
      </c>
      <c r="F50" s="181">
        <v>0</v>
      </c>
      <c r="G50" s="182">
        <v>0</v>
      </c>
      <c r="I50" s="183"/>
    </row>
    <row r="51" spans="2:9" ht="15.75">
      <c r="B51" s="181"/>
      <c r="C51" s="181"/>
      <c r="D51" s="181"/>
      <c r="E51" s="181">
        <f>SUM(E49:E50)</f>
        <v>7543376</v>
      </c>
      <c r="F51" s="181">
        <f>SUM(F49:F50)</f>
        <v>7967010</v>
      </c>
      <c r="G51" s="182">
        <f>(E51/F51-1)*100</f>
        <v>-5.3173524320918375</v>
      </c>
      <c r="I51" s="183">
        <f>E51*0.0001</f>
        <v>754.3376000000001</v>
      </c>
    </row>
    <row r="52" spans="2:9" ht="15.75">
      <c r="B52" s="181" t="s">
        <v>10</v>
      </c>
      <c r="C52" s="181" t="s">
        <v>64</v>
      </c>
      <c r="D52" s="181" t="s">
        <v>41</v>
      </c>
      <c r="E52" s="181">
        <v>16460663</v>
      </c>
      <c r="F52" s="181">
        <v>3243189</v>
      </c>
      <c r="G52" s="182">
        <v>407.55</v>
      </c>
      <c r="I52" s="183">
        <f>E52*0.0001</f>
        <v>1646.0663000000002</v>
      </c>
    </row>
  </sheetData>
  <sheetProtection/>
  <mergeCells count="10">
    <mergeCell ref="B1:O1"/>
    <mergeCell ref="D3:I3"/>
    <mergeCell ref="J3:O3"/>
    <mergeCell ref="D4:E4"/>
    <mergeCell ref="F4:G4"/>
    <mergeCell ref="H4:I4"/>
    <mergeCell ref="J4:K4"/>
    <mergeCell ref="L4:M4"/>
    <mergeCell ref="N4:O4"/>
    <mergeCell ref="C3:C5"/>
  </mergeCells>
  <printOptions horizontalCentered="1"/>
  <pageMargins left="0.7479166666666667" right="0.7479166666666667" top="0.66875" bottom="0.5902777777777778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1.12109375" style="0" customWidth="1"/>
    <col min="2" max="2" width="26.125" style="0" customWidth="1"/>
    <col min="3" max="3" width="13.625" style="43" customWidth="1"/>
    <col min="4" max="4" width="17.25390625" style="43" customWidth="1"/>
    <col min="5" max="5" width="17.75390625" style="125" customWidth="1"/>
    <col min="6" max="6" width="22.50390625" style="0" customWidth="1"/>
    <col min="7" max="7" width="13.25390625" style="0" customWidth="1"/>
    <col min="8" max="8" width="14.25390625" style="0" customWidth="1"/>
  </cols>
  <sheetData>
    <row r="1" spans="2:7" ht="48.75" customHeight="1">
      <c r="B1" s="497" t="s">
        <v>266</v>
      </c>
      <c r="C1" s="497"/>
      <c r="D1" s="497"/>
      <c r="E1" s="497"/>
      <c r="F1" s="498"/>
      <c r="G1" s="499"/>
    </row>
    <row r="2" spans="2:7" s="41" customFormat="1" ht="21" customHeight="1">
      <c r="B2" s="135" t="s">
        <v>68</v>
      </c>
      <c r="C2" s="136"/>
      <c r="D2" s="136"/>
      <c r="E2" s="137"/>
      <c r="F2" s="115"/>
      <c r="G2" s="47" t="s">
        <v>1</v>
      </c>
    </row>
    <row r="3" spans="2:8" s="134" customFormat="1" ht="30.75" customHeight="1">
      <c r="B3" s="138" t="s">
        <v>69</v>
      </c>
      <c r="C3" s="139" t="s">
        <v>264</v>
      </c>
      <c r="D3" s="139" t="s">
        <v>71</v>
      </c>
      <c r="E3" s="140" t="s">
        <v>72</v>
      </c>
      <c r="F3" s="139" t="s">
        <v>73</v>
      </c>
      <c r="G3" s="141" t="s">
        <v>74</v>
      </c>
      <c r="H3" s="12"/>
    </row>
    <row r="4" spans="2:7" s="134" customFormat="1" ht="27.75" customHeight="1">
      <c r="B4" s="142" t="s">
        <v>75</v>
      </c>
      <c r="C4" s="436">
        <f>C5+C11</f>
        <v>25946.8495</v>
      </c>
      <c r="D4" s="269">
        <f>D5+D11</f>
        <v>160046.1705</v>
      </c>
      <c r="E4" s="269">
        <f>E5+E11</f>
        <v>122544.6856</v>
      </c>
      <c r="F4" s="270">
        <f aca="true" t="shared" si="0" ref="F4:F14">(D4/E4-1)*100</f>
        <v>30.602293943948887</v>
      </c>
      <c r="G4" s="271">
        <v>100</v>
      </c>
    </row>
    <row r="5" spans="2:7" s="134" customFormat="1" ht="27.75" customHeight="1">
      <c r="B5" s="142" t="s">
        <v>76</v>
      </c>
      <c r="C5" s="437">
        <v>24119.3582</v>
      </c>
      <c r="D5" s="272">
        <v>139101.1643</v>
      </c>
      <c r="E5" s="272">
        <v>107284.111</v>
      </c>
      <c r="F5" s="273">
        <f t="shared" si="0"/>
        <v>29.656817774255508</v>
      </c>
      <c r="G5" s="274">
        <v>100</v>
      </c>
    </row>
    <row r="6" spans="2:7" ht="27.75" customHeight="1">
      <c r="B6" s="143" t="s">
        <v>77</v>
      </c>
      <c r="C6" s="438">
        <v>2.7258</v>
      </c>
      <c r="D6" s="275">
        <v>67.8352</v>
      </c>
      <c r="E6" s="275">
        <v>57.3898</v>
      </c>
      <c r="F6" s="273">
        <f t="shared" si="0"/>
        <v>18.200795263269786</v>
      </c>
      <c r="G6" s="276">
        <f>D6/D5*100</f>
        <v>0.04876680963913398</v>
      </c>
    </row>
    <row r="7" spans="2:7" ht="27.75" customHeight="1">
      <c r="B7" s="143" t="s">
        <v>78</v>
      </c>
      <c r="C7" s="438">
        <v>7247.7579</v>
      </c>
      <c r="D7" s="275">
        <v>51102.3067</v>
      </c>
      <c r="E7" s="275">
        <v>49395.7364</v>
      </c>
      <c r="F7" s="273">
        <f t="shared" si="0"/>
        <v>3.4548939329103634</v>
      </c>
      <c r="G7" s="276">
        <f>D7/D5*100</f>
        <v>36.73751183691566</v>
      </c>
    </row>
    <row r="8" spans="2:7" ht="27.75" customHeight="1">
      <c r="B8" s="143" t="s">
        <v>79</v>
      </c>
      <c r="C8" s="438">
        <v>6.5236</v>
      </c>
      <c r="D8" s="275">
        <v>68.6582</v>
      </c>
      <c r="E8" s="275">
        <v>64.5716</v>
      </c>
      <c r="F8" s="273">
        <f t="shared" si="0"/>
        <v>6.328788507641114</v>
      </c>
      <c r="G8" s="276">
        <f>D8/D5*100</f>
        <v>0.04935846536260804</v>
      </c>
    </row>
    <row r="9" spans="2:7" ht="27.75" customHeight="1">
      <c r="B9" s="143" t="s">
        <v>80</v>
      </c>
      <c r="C9" s="438">
        <v>16414.1359</v>
      </c>
      <c r="D9" s="275">
        <v>84044.7228</v>
      </c>
      <c r="E9" s="275">
        <v>55222.1231</v>
      </c>
      <c r="F9" s="273">
        <f t="shared" si="0"/>
        <v>52.19393620163078</v>
      </c>
      <c r="G9" s="276">
        <f>D9/D5*100</f>
        <v>60.41985573804431</v>
      </c>
    </row>
    <row r="10" spans="2:7" ht="27.75" customHeight="1">
      <c r="B10" s="144" t="s">
        <v>81</v>
      </c>
      <c r="C10" s="439">
        <v>448.215</v>
      </c>
      <c r="D10" s="277">
        <v>3817.6414</v>
      </c>
      <c r="E10" s="277">
        <v>2544.2901</v>
      </c>
      <c r="F10" s="278">
        <f t="shared" si="0"/>
        <v>50.04741008110669</v>
      </c>
      <c r="G10" s="279">
        <f>D10/D5*100</f>
        <v>2.7445071500382836</v>
      </c>
    </row>
    <row r="11" spans="2:7" s="134" customFormat="1" ht="27.75" customHeight="1">
      <c r="B11" s="145" t="s">
        <v>82</v>
      </c>
      <c r="C11" s="440">
        <v>1827.4913</v>
      </c>
      <c r="D11" s="280">
        <v>20945.0062</v>
      </c>
      <c r="E11" s="280">
        <v>15260.5746</v>
      </c>
      <c r="F11" s="270">
        <f t="shared" si="0"/>
        <v>37.24913215259929</v>
      </c>
      <c r="G11" s="281">
        <v>100</v>
      </c>
    </row>
    <row r="12" spans="2:7" ht="27.75" customHeight="1">
      <c r="B12" s="146" t="s">
        <v>83</v>
      </c>
      <c r="C12" s="438">
        <v>0</v>
      </c>
      <c r="D12" s="275">
        <v>1.2872</v>
      </c>
      <c r="E12" s="275">
        <v>7.107</v>
      </c>
      <c r="F12" s="273">
        <f t="shared" si="0"/>
        <v>-81.88827916139019</v>
      </c>
      <c r="G12" s="276">
        <f>D12/D11*100</f>
        <v>0.006145617660404416</v>
      </c>
    </row>
    <row r="13" spans="2:7" ht="27.75" customHeight="1">
      <c r="B13" s="146" t="s">
        <v>84</v>
      </c>
      <c r="C13" s="438">
        <v>1575.36</v>
      </c>
      <c r="D13" s="275">
        <v>12423.641</v>
      </c>
      <c r="E13" s="275">
        <v>11199.5206</v>
      </c>
      <c r="F13" s="273">
        <f t="shared" si="0"/>
        <v>10.930114276498593</v>
      </c>
      <c r="G13" s="276">
        <f>D13/D11*100</f>
        <v>59.315527918058095</v>
      </c>
    </row>
    <row r="14" spans="2:7" ht="27.75" customHeight="1">
      <c r="B14" s="147" t="s">
        <v>85</v>
      </c>
      <c r="C14" s="441">
        <v>252.1313</v>
      </c>
      <c r="D14" s="282">
        <v>8520.078</v>
      </c>
      <c r="E14" s="282">
        <v>4053.8889</v>
      </c>
      <c r="F14" s="278">
        <f t="shared" si="0"/>
        <v>110.1704859252556</v>
      </c>
      <c r="G14" s="283">
        <f>D14/D11*100</f>
        <v>40.6783264642815</v>
      </c>
    </row>
    <row r="15" spans="3:7" ht="14.25">
      <c r="C15" s="442"/>
      <c r="D15" s="75"/>
      <c r="G15" s="148"/>
    </row>
    <row r="16" ht="14.25">
      <c r="C16" s="442"/>
    </row>
    <row r="17" ht="14.25">
      <c r="C17" s="442"/>
    </row>
    <row r="18" ht="14.25">
      <c r="C18" s="442"/>
    </row>
    <row r="19" ht="14.25">
      <c r="C19" s="442"/>
    </row>
    <row r="20" ht="14.25">
      <c r="C20" s="442"/>
    </row>
    <row r="21" ht="14.25">
      <c r="C21" s="442"/>
    </row>
    <row r="22" ht="14.25">
      <c r="C22" s="442"/>
    </row>
    <row r="23" ht="14.25">
      <c r="C23" s="442"/>
    </row>
  </sheetData>
  <sheetProtection/>
  <mergeCells count="1">
    <mergeCell ref="B1:G1"/>
  </mergeCells>
  <printOptions horizontalCentered="1"/>
  <pageMargins left="0.55" right="0.55" top="0.9048611111111111" bottom="0.39305555555555555" header="0.5111111111111111" footer="0.5111111111111111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3"/>
  <sheetViews>
    <sheetView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1.4921875" style="0" customWidth="1"/>
    <col min="2" max="2" width="18.00390625" style="0" customWidth="1"/>
    <col min="3" max="4" width="11.875" style="43" customWidth="1"/>
    <col min="5" max="5" width="13.625" style="43" customWidth="1"/>
    <col min="6" max="6" width="17.625" style="43" customWidth="1"/>
    <col min="7" max="7" width="15.75390625" style="125" customWidth="1"/>
    <col min="8" max="8" width="17.875" style="0" customWidth="1"/>
  </cols>
  <sheetData>
    <row r="1" spans="2:8" ht="34.5" customHeight="1">
      <c r="B1" s="500" t="s">
        <v>265</v>
      </c>
      <c r="C1" s="500"/>
      <c r="D1" s="500"/>
      <c r="E1" s="500"/>
      <c r="F1" s="500"/>
      <c r="G1" s="500"/>
      <c r="H1" s="500"/>
    </row>
    <row r="2" spans="2:8" s="21" customFormat="1" ht="18" customHeight="1" thickBot="1">
      <c r="B2" s="126" t="s">
        <v>86</v>
      </c>
      <c r="C2" s="127"/>
      <c r="D2" s="501"/>
      <c r="E2" s="501"/>
      <c r="F2" s="127"/>
      <c r="G2" s="128"/>
      <c r="H2" s="21" t="s">
        <v>87</v>
      </c>
    </row>
    <row r="3" spans="2:8" s="123" customFormat="1" ht="15.75" customHeight="1" thickBot="1">
      <c r="B3" s="302" t="s">
        <v>3</v>
      </c>
      <c r="C3" s="303" t="s">
        <v>88</v>
      </c>
      <c r="D3" s="304" t="s">
        <v>89</v>
      </c>
      <c r="E3" s="303" t="s">
        <v>71</v>
      </c>
      <c r="F3" s="304" t="s">
        <v>90</v>
      </c>
      <c r="G3" s="303" t="s">
        <v>72</v>
      </c>
      <c r="H3" s="129" t="s">
        <v>73</v>
      </c>
    </row>
    <row r="4" spans="2:8" s="124" customFormat="1" ht="15" customHeight="1">
      <c r="B4" s="298" t="s">
        <v>75</v>
      </c>
      <c r="C4" s="431">
        <v>202800</v>
      </c>
      <c r="D4" s="299">
        <f>D14+D24</f>
        <v>25946.8495</v>
      </c>
      <c r="E4" s="299">
        <f>E14+E24</f>
        <v>160046.1705</v>
      </c>
      <c r="F4" s="300">
        <f>E4/C4*100</f>
        <v>78.9182300295858</v>
      </c>
      <c r="G4" s="301">
        <f>G14+G24</f>
        <v>122544.6856</v>
      </c>
      <c r="H4" s="315">
        <f>(E4/G4-1)*100</f>
        <v>30.602293943948887</v>
      </c>
    </row>
    <row r="5" spans="2:8" s="36" customFormat="1" ht="15" customHeight="1">
      <c r="B5" s="131" t="s">
        <v>91</v>
      </c>
      <c r="C5" s="432">
        <v>31700</v>
      </c>
      <c r="D5" s="284">
        <f aca="true" t="shared" si="0" ref="D5:E13">D15+D25</f>
        <v>3108.0731</v>
      </c>
      <c r="E5" s="284">
        <f t="shared" si="0"/>
        <v>24982.7948</v>
      </c>
      <c r="F5" s="286">
        <f aca="true" t="shared" si="1" ref="F5:F13">E5/C5*100</f>
        <v>78.81007823343849</v>
      </c>
      <c r="G5" s="287">
        <f aca="true" t="shared" si="2" ref="G5:G13">G15+G25</f>
        <v>20038.8623</v>
      </c>
      <c r="H5" s="313">
        <f aca="true" t="shared" si="3" ref="H5:H14">(E5/G5-1)*100</f>
        <v>24.671722505922887</v>
      </c>
    </row>
    <row r="6" spans="2:8" s="36" customFormat="1" ht="15" customHeight="1">
      <c r="B6" s="132" t="s">
        <v>92</v>
      </c>
      <c r="C6" s="432">
        <v>28600</v>
      </c>
      <c r="D6" s="284">
        <f t="shared" si="0"/>
        <v>2993.3714</v>
      </c>
      <c r="E6" s="284">
        <f t="shared" si="0"/>
        <v>26905.3711</v>
      </c>
      <c r="F6" s="286">
        <f t="shared" si="1"/>
        <v>94.07472412587413</v>
      </c>
      <c r="G6" s="287">
        <f t="shared" si="2"/>
        <v>17611.1257</v>
      </c>
      <c r="H6" s="313">
        <f t="shared" si="3"/>
        <v>52.774851297552196</v>
      </c>
    </row>
    <row r="7" spans="2:8" s="36" customFormat="1" ht="15" customHeight="1">
      <c r="B7" s="131" t="s">
        <v>93</v>
      </c>
      <c r="C7" s="432">
        <v>38400</v>
      </c>
      <c r="D7" s="284">
        <f t="shared" si="0"/>
        <v>9525.4334</v>
      </c>
      <c r="E7" s="284">
        <f t="shared" si="0"/>
        <v>30808.0493</v>
      </c>
      <c r="F7" s="286">
        <f t="shared" si="1"/>
        <v>80.22929505208333</v>
      </c>
      <c r="G7" s="287">
        <f t="shared" si="2"/>
        <v>21972.984099999998</v>
      </c>
      <c r="H7" s="313">
        <f t="shared" si="3"/>
        <v>40.20876345147859</v>
      </c>
    </row>
    <row r="8" spans="2:8" s="36" customFormat="1" ht="15" customHeight="1">
      <c r="B8" s="131" t="s">
        <v>94</v>
      </c>
      <c r="C8" s="432">
        <v>13700</v>
      </c>
      <c r="D8" s="284">
        <f t="shared" si="0"/>
        <v>2144.661</v>
      </c>
      <c r="E8" s="284">
        <f t="shared" si="0"/>
        <v>9866.4938</v>
      </c>
      <c r="F8" s="286">
        <f t="shared" si="1"/>
        <v>72.01820291970803</v>
      </c>
      <c r="G8" s="287">
        <f t="shared" si="2"/>
        <v>9337.0333</v>
      </c>
      <c r="H8" s="313">
        <f t="shared" si="3"/>
        <v>5.67054312636972</v>
      </c>
    </row>
    <row r="9" spans="2:8" s="36" customFormat="1" ht="15" customHeight="1">
      <c r="B9" s="131" t="s">
        <v>95</v>
      </c>
      <c r="C9" s="432">
        <v>17000</v>
      </c>
      <c r="D9" s="284">
        <f t="shared" si="0"/>
        <v>1765.7417</v>
      </c>
      <c r="E9" s="284">
        <f t="shared" si="0"/>
        <v>13450.736400000002</v>
      </c>
      <c r="F9" s="286">
        <f t="shared" si="1"/>
        <v>79.12197882352943</v>
      </c>
      <c r="G9" s="287">
        <f t="shared" si="2"/>
        <v>10593.1754</v>
      </c>
      <c r="H9" s="313">
        <f t="shared" si="3"/>
        <v>26.975490276503876</v>
      </c>
    </row>
    <row r="10" spans="2:8" s="36" customFormat="1" ht="15" customHeight="1">
      <c r="B10" s="131" t="s">
        <v>96</v>
      </c>
      <c r="C10" s="432">
        <v>3000</v>
      </c>
      <c r="D10" s="284">
        <f t="shared" si="0"/>
        <v>625.908</v>
      </c>
      <c r="E10" s="284">
        <f t="shared" si="0"/>
        <v>2867.5455</v>
      </c>
      <c r="F10" s="286">
        <f t="shared" si="1"/>
        <v>95.58485000000002</v>
      </c>
      <c r="G10" s="287">
        <f t="shared" si="2"/>
        <v>932.0417</v>
      </c>
      <c r="H10" s="313">
        <f t="shared" si="3"/>
        <v>207.66279019490224</v>
      </c>
    </row>
    <row r="11" spans="2:8" s="36" customFormat="1" ht="15" customHeight="1">
      <c r="B11" s="131" t="s">
        <v>97</v>
      </c>
      <c r="C11" s="432">
        <v>21600</v>
      </c>
      <c r="D11" s="284">
        <f t="shared" si="0"/>
        <v>2236.8939</v>
      </c>
      <c r="E11" s="284">
        <f t="shared" si="0"/>
        <v>17585.4935</v>
      </c>
      <c r="F11" s="286">
        <f t="shared" si="1"/>
        <v>81.41432175925925</v>
      </c>
      <c r="G11" s="287">
        <f t="shared" si="2"/>
        <v>13758.5423</v>
      </c>
      <c r="H11" s="313">
        <f t="shared" si="3"/>
        <v>27.815092010147048</v>
      </c>
    </row>
    <row r="12" spans="2:8" s="36" customFormat="1" ht="15" customHeight="1">
      <c r="B12" s="131" t="s">
        <v>98</v>
      </c>
      <c r="C12" s="432">
        <v>32800</v>
      </c>
      <c r="D12" s="284">
        <f t="shared" si="0"/>
        <v>2518.4703</v>
      </c>
      <c r="E12" s="284">
        <f t="shared" si="0"/>
        <v>20438.2156</v>
      </c>
      <c r="F12" s="286">
        <f t="shared" si="1"/>
        <v>62.31163292682926</v>
      </c>
      <c r="G12" s="287">
        <f t="shared" si="2"/>
        <v>20134.6226</v>
      </c>
      <c r="H12" s="313">
        <f t="shared" si="3"/>
        <v>1.5078156965306233</v>
      </c>
    </row>
    <row r="13" spans="2:8" s="36" customFormat="1" ht="15" customHeight="1" thickBot="1">
      <c r="B13" s="305" t="s">
        <v>99</v>
      </c>
      <c r="C13" s="433">
        <v>16000</v>
      </c>
      <c r="D13" s="306">
        <f t="shared" si="0"/>
        <v>1028.2967</v>
      </c>
      <c r="E13" s="306">
        <f t="shared" si="0"/>
        <v>13141.4705</v>
      </c>
      <c r="F13" s="307">
        <f t="shared" si="1"/>
        <v>82.13419062499999</v>
      </c>
      <c r="G13" s="308">
        <f t="shared" si="2"/>
        <v>8166.2982</v>
      </c>
      <c r="H13" s="316">
        <f t="shared" si="3"/>
        <v>60.92322589934322</v>
      </c>
    </row>
    <row r="14" spans="2:8" s="124" customFormat="1" ht="15" customHeight="1">
      <c r="B14" s="130" t="s">
        <v>100</v>
      </c>
      <c r="C14" s="434"/>
      <c r="D14" s="288">
        <v>24119.3582</v>
      </c>
      <c r="E14" s="289">
        <v>139101.1643</v>
      </c>
      <c r="F14" s="290"/>
      <c r="G14" s="291">
        <v>107284.111</v>
      </c>
      <c r="H14" s="312">
        <f t="shared" si="3"/>
        <v>29.656817774255508</v>
      </c>
    </row>
    <row r="15" spans="2:8" s="36" customFormat="1" ht="15" customHeight="1">
      <c r="B15" s="131" t="s">
        <v>91</v>
      </c>
      <c r="C15" s="432"/>
      <c r="D15" s="292">
        <v>3022.7466</v>
      </c>
      <c r="E15" s="287">
        <v>19507.4326</v>
      </c>
      <c r="F15" s="286"/>
      <c r="G15" s="293">
        <v>19119.9627</v>
      </c>
      <c r="H15" s="313">
        <f>(E15/G15-1)*100</f>
        <v>2.0265201667992727</v>
      </c>
    </row>
    <row r="16" spans="2:8" s="36" customFormat="1" ht="15" customHeight="1">
      <c r="B16" s="131" t="s">
        <v>92</v>
      </c>
      <c r="C16" s="432"/>
      <c r="D16" s="292">
        <v>2480.2347</v>
      </c>
      <c r="E16" s="287">
        <v>21499.2563</v>
      </c>
      <c r="F16" s="286"/>
      <c r="G16" s="293">
        <v>13188.6683</v>
      </c>
      <c r="H16" s="313">
        <f>(E16/G16-1)*100</f>
        <v>63.01309435464384</v>
      </c>
    </row>
    <row r="17" spans="2:8" s="36" customFormat="1" ht="15" customHeight="1">
      <c r="B17" s="131" t="s">
        <v>93</v>
      </c>
      <c r="C17" s="432"/>
      <c r="D17" s="292">
        <v>8842.2646</v>
      </c>
      <c r="E17" s="287">
        <v>25809.413</v>
      </c>
      <c r="F17" s="286"/>
      <c r="G17" s="293">
        <v>17194.4128</v>
      </c>
      <c r="H17" s="313">
        <f aca="true" t="shared" si="4" ref="H17:H24">(E17/G17-1)*100</f>
        <v>50.103485941665916</v>
      </c>
    </row>
    <row r="18" spans="2:8" s="36" customFormat="1" ht="15" customHeight="1">
      <c r="B18" s="131" t="s">
        <v>94</v>
      </c>
      <c r="C18" s="432"/>
      <c r="D18" s="292">
        <v>2066.8309</v>
      </c>
      <c r="E18" s="287">
        <v>9166.9804</v>
      </c>
      <c r="F18" s="286"/>
      <c r="G18" s="293">
        <v>8905.639</v>
      </c>
      <c r="H18" s="313">
        <f t="shared" si="4"/>
        <v>2.93456090012183</v>
      </c>
    </row>
    <row r="19" spans="2:8" s="36" customFormat="1" ht="15" customHeight="1">
      <c r="B19" s="131" t="s">
        <v>95</v>
      </c>
      <c r="C19" s="432"/>
      <c r="D19" s="292">
        <v>1750.5389</v>
      </c>
      <c r="E19" s="287">
        <v>13311.9006</v>
      </c>
      <c r="F19" s="286"/>
      <c r="G19" s="293">
        <v>10460.5819</v>
      </c>
      <c r="H19" s="313">
        <f t="shared" si="4"/>
        <v>27.25774461935049</v>
      </c>
    </row>
    <row r="20" spans="2:8" s="36" customFormat="1" ht="15" customHeight="1">
      <c r="B20" s="131" t="s">
        <v>96</v>
      </c>
      <c r="C20" s="432"/>
      <c r="D20" s="292">
        <v>625.908</v>
      </c>
      <c r="E20" s="287">
        <v>2853.3283</v>
      </c>
      <c r="F20" s="286"/>
      <c r="G20" s="293">
        <v>932.0417</v>
      </c>
      <c r="H20" s="313">
        <f t="shared" si="4"/>
        <v>206.13740780053084</v>
      </c>
    </row>
    <row r="21" spans="2:8" s="36" customFormat="1" ht="15" customHeight="1">
      <c r="B21" s="131" t="s">
        <v>97</v>
      </c>
      <c r="C21" s="432"/>
      <c r="D21" s="292">
        <v>2103.1782</v>
      </c>
      <c r="E21" s="287">
        <v>16198.4203</v>
      </c>
      <c r="F21" s="286"/>
      <c r="G21" s="293">
        <v>12813.8825</v>
      </c>
      <c r="H21" s="313">
        <f t="shared" si="4"/>
        <v>26.413054747458474</v>
      </c>
    </row>
    <row r="22" spans="2:8" s="36" customFormat="1" ht="15" customHeight="1">
      <c r="B22" s="131" t="s">
        <v>98</v>
      </c>
      <c r="C22" s="432"/>
      <c r="D22" s="292">
        <v>2356.9957</v>
      </c>
      <c r="E22" s="287">
        <v>19892.836</v>
      </c>
      <c r="F22" s="286"/>
      <c r="G22" s="293">
        <v>19823.3383</v>
      </c>
      <c r="H22" s="313">
        <f t="shared" si="4"/>
        <v>0.3505852493068673</v>
      </c>
    </row>
    <row r="23" spans="2:8" s="36" customFormat="1" ht="15" customHeight="1" thickBot="1">
      <c r="B23" s="133" t="s">
        <v>99</v>
      </c>
      <c r="C23" s="435"/>
      <c r="D23" s="294">
        <v>870.6606</v>
      </c>
      <c r="E23" s="295">
        <v>10861.5968</v>
      </c>
      <c r="F23" s="296"/>
      <c r="G23" s="297">
        <v>4845.5838</v>
      </c>
      <c r="H23" s="314">
        <f t="shared" si="4"/>
        <v>124.15455491658194</v>
      </c>
    </row>
    <row r="24" spans="2:8" s="124" customFormat="1" ht="15" customHeight="1">
      <c r="B24" s="298" t="s">
        <v>101</v>
      </c>
      <c r="C24" s="309"/>
      <c r="D24" s="310">
        <v>1827.4913</v>
      </c>
      <c r="E24" s="301">
        <v>20945.0062</v>
      </c>
      <c r="F24" s="300"/>
      <c r="G24" s="311">
        <v>15260.5746</v>
      </c>
      <c r="H24" s="315">
        <f t="shared" si="4"/>
        <v>37.24913215259929</v>
      </c>
    </row>
    <row r="25" spans="2:8" s="36" customFormat="1" ht="15" customHeight="1">
      <c r="B25" s="131" t="s">
        <v>91</v>
      </c>
      <c r="C25" s="284"/>
      <c r="D25" s="292">
        <v>85.3265</v>
      </c>
      <c r="E25" s="287">
        <v>5475.3622</v>
      </c>
      <c r="F25" s="286"/>
      <c r="G25" s="293">
        <v>918.8996</v>
      </c>
      <c r="H25" s="313">
        <f>(E25/G25-1)*100</f>
        <v>495.86076650811475</v>
      </c>
    </row>
    <row r="26" spans="2:8" s="36" customFormat="1" ht="15" customHeight="1">
      <c r="B26" s="131" t="s">
        <v>92</v>
      </c>
      <c r="C26" s="284"/>
      <c r="D26" s="292">
        <v>513.1367</v>
      </c>
      <c r="E26" s="287">
        <v>5406.1148</v>
      </c>
      <c r="F26" s="286"/>
      <c r="G26" s="293">
        <v>4422.4574</v>
      </c>
      <c r="H26" s="313">
        <f>(E26/G26-1)*100</f>
        <v>22.242326178201278</v>
      </c>
    </row>
    <row r="27" spans="2:8" s="36" customFormat="1" ht="15" customHeight="1">
      <c r="B27" s="131" t="s">
        <v>93</v>
      </c>
      <c r="C27" s="284"/>
      <c r="D27" s="292">
        <v>683.1688</v>
      </c>
      <c r="E27" s="287">
        <v>4998.6363</v>
      </c>
      <c r="F27" s="286"/>
      <c r="G27" s="293">
        <v>4778.5713</v>
      </c>
      <c r="H27" s="313">
        <f>(E27/G27-1)*100</f>
        <v>4.605246760679305</v>
      </c>
    </row>
    <row r="28" spans="2:8" s="36" customFormat="1" ht="15" customHeight="1">
      <c r="B28" s="131" t="s">
        <v>94</v>
      </c>
      <c r="C28" s="284"/>
      <c r="D28" s="292">
        <v>77.8301</v>
      </c>
      <c r="E28" s="287">
        <v>699.5134</v>
      </c>
      <c r="F28" s="286"/>
      <c r="G28" s="293">
        <v>431.3943</v>
      </c>
      <c r="H28" s="313">
        <f>(E28/G28-1)*100</f>
        <v>62.15174841206759</v>
      </c>
    </row>
    <row r="29" spans="2:8" s="36" customFormat="1" ht="15" customHeight="1">
      <c r="B29" s="131" t="s">
        <v>95</v>
      </c>
      <c r="C29" s="284"/>
      <c r="D29" s="292">
        <v>15.2028</v>
      </c>
      <c r="E29" s="287">
        <v>138.8358</v>
      </c>
      <c r="F29" s="286"/>
      <c r="G29" s="293">
        <v>132.5935</v>
      </c>
      <c r="H29" s="313">
        <f>(E29/G29-1)*100</f>
        <v>4.707847669757559</v>
      </c>
    </row>
    <row r="30" spans="2:8" s="36" customFormat="1" ht="15" customHeight="1">
      <c r="B30" s="131" t="s">
        <v>96</v>
      </c>
      <c r="C30" s="284"/>
      <c r="D30" s="292">
        <v>0</v>
      </c>
      <c r="E30" s="287">
        <v>14.2172</v>
      </c>
      <c r="F30" s="286"/>
      <c r="G30" s="293">
        <v>0</v>
      </c>
      <c r="H30" s="313">
        <v>0</v>
      </c>
    </row>
    <row r="31" spans="2:8" s="36" customFormat="1" ht="15" customHeight="1">
      <c r="B31" s="131" t="s">
        <v>97</v>
      </c>
      <c r="C31" s="284"/>
      <c r="D31" s="292">
        <v>133.7157</v>
      </c>
      <c r="E31" s="287">
        <v>1387.0732</v>
      </c>
      <c r="F31" s="286"/>
      <c r="G31" s="293">
        <v>944.6598</v>
      </c>
      <c r="H31" s="313">
        <f>(E31/G31-1)*100</f>
        <v>46.83309271761114</v>
      </c>
    </row>
    <row r="32" spans="2:8" s="36" customFormat="1" ht="15" customHeight="1">
      <c r="B32" s="131" t="s">
        <v>98</v>
      </c>
      <c r="C32" s="284"/>
      <c r="D32" s="292">
        <v>161.4746</v>
      </c>
      <c r="E32" s="287">
        <v>545.3796</v>
      </c>
      <c r="F32" s="286"/>
      <c r="G32" s="293">
        <v>311.2843</v>
      </c>
      <c r="H32" s="313">
        <f>(E32/G32-1)*100</f>
        <v>75.20305392851488</v>
      </c>
    </row>
    <row r="33" spans="2:8" s="36" customFormat="1" ht="15" customHeight="1" thickBot="1">
      <c r="B33" s="133" t="s">
        <v>99</v>
      </c>
      <c r="C33" s="285"/>
      <c r="D33" s="294">
        <v>157.6361</v>
      </c>
      <c r="E33" s="295">
        <v>2279.8737</v>
      </c>
      <c r="F33" s="296"/>
      <c r="G33" s="297">
        <v>3320.7144</v>
      </c>
      <c r="H33" s="314">
        <f>(E33/G33-1)*100</f>
        <v>-31.343878895456946</v>
      </c>
    </row>
  </sheetData>
  <sheetProtection/>
  <mergeCells count="2">
    <mergeCell ref="B1:H1"/>
    <mergeCell ref="D2:E2"/>
  </mergeCells>
  <printOptions horizontalCentered="1"/>
  <pageMargins left="0.55" right="0.55" top="0.4722222222222222" bottom="0.19652777777777777" header="0.6" footer="0.354166666666666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3"/>
  <sheetViews>
    <sheetView tabSelected="1"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1.12109375" style="101" customWidth="1"/>
    <col min="2" max="2" width="6.125" style="101" customWidth="1"/>
    <col min="3" max="3" width="24.625" style="101" customWidth="1"/>
    <col min="4" max="4" width="11.75390625" style="104" customWidth="1"/>
    <col min="5" max="5" width="11.125" style="105" customWidth="1"/>
    <col min="6" max="6" width="11.25390625" style="105" customWidth="1"/>
    <col min="7" max="7" width="12.25390625" style="101" customWidth="1"/>
    <col min="8" max="8" width="11.25390625" style="101" customWidth="1"/>
    <col min="9" max="9" width="11.00390625" style="101" customWidth="1"/>
    <col min="10" max="10" width="10.00390625" style="101" customWidth="1"/>
    <col min="11" max="11" width="3.625" style="101" customWidth="1"/>
    <col min="12" max="16384" width="9.00390625" style="101" customWidth="1"/>
  </cols>
  <sheetData>
    <row r="1" spans="2:10" ht="40.5" customHeight="1">
      <c r="B1" s="502" t="s">
        <v>267</v>
      </c>
      <c r="C1" s="473"/>
      <c r="D1" s="473"/>
      <c r="E1" s="473"/>
      <c r="F1" s="473"/>
      <c r="G1" s="473"/>
      <c r="H1" s="473"/>
      <c r="I1" s="473"/>
      <c r="J1" s="473"/>
    </row>
    <row r="2" spans="2:11" ht="25.5" customHeight="1" thickBot="1">
      <c r="B2" s="503" t="s">
        <v>102</v>
      </c>
      <c r="C2" s="504"/>
      <c r="D2" s="107"/>
      <c r="E2" s="107"/>
      <c r="F2" s="107"/>
      <c r="G2" s="505" t="s">
        <v>1</v>
      </c>
      <c r="H2" s="506"/>
      <c r="I2" s="477"/>
      <c r="J2" s="477"/>
      <c r="K2" s="119"/>
    </row>
    <row r="3" spans="2:11" s="102" customFormat="1" ht="25.5" customHeight="1">
      <c r="B3" s="508" t="s">
        <v>2</v>
      </c>
      <c r="C3" s="507" t="s">
        <v>103</v>
      </c>
      <c r="D3" s="507" t="s">
        <v>268</v>
      </c>
      <c r="E3" s="507"/>
      <c r="F3" s="507"/>
      <c r="G3" s="507" t="s">
        <v>269</v>
      </c>
      <c r="H3" s="507"/>
      <c r="I3" s="507"/>
      <c r="J3" s="510" t="s">
        <v>104</v>
      </c>
      <c r="K3" s="120"/>
    </row>
    <row r="4" spans="2:11" s="102" customFormat="1" ht="25.5" customHeight="1" thickBot="1">
      <c r="B4" s="509"/>
      <c r="C4" s="462"/>
      <c r="D4" s="108" t="s">
        <v>105</v>
      </c>
      <c r="E4" s="108" t="s">
        <v>106</v>
      </c>
      <c r="F4" s="108" t="s">
        <v>107</v>
      </c>
      <c r="G4" s="108" t="s">
        <v>108</v>
      </c>
      <c r="H4" s="108" t="s">
        <v>106</v>
      </c>
      <c r="I4" s="108" t="s">
        <v>107</v>
      </c>
      <c r="J4" s="511"/>
      <c r="K4" s="120"/>
    </row>
    <row r="5" spans="2:11" ht="25.5" customHeight="1">
      <c r="B5" s="329">
        <v>1</v>
      </c>
      <c r="C5" s="425" t="s">
        <v>109</v>
      </c>
      <c r="D5" s="330">
        <v>9339</v>
      </c>
      <c r="E5" s="330">
        <v>5598</v>
      </c>
      <c r="F5" s="331">
        <f aca="true" t="shared" si="0" ref="F5:F10">(D5/E5-1)*100</f>
        <v>66.82743837084672</v>
      </c>
      <c r="G5" s="330">
        <v>53632</v>
      </c>
      <c r="H5" s="330">
        <v>41641</v>
      </c>
      <c r="I5" s="331">
        <f aca="true" t="shared" si="1" ref="I5:I10">(G5/H5-1)*100</f>
        <v>28.796138421267493</v>
      </c>
      <c r="J5" s="332">
        <f aca="true" t="shared" si="2" ref="J5:J10">G5/139101*100</f>
        <v>38.55615703697313</v>
      </c>
      <c r="K5" s="121"/>
    </row>
    <row r="6" spans="2:11" s="103" customFormat="1" ht="25.5" customHeight="1">
      <c r="B6" s="109">
        <v>2</v>
      </c>
      <c r="C6" s="426" t="s">
        <v>110</v>
      </c>
      <c r="D6" s="275">
        <v>3527.5626</v>
      </c>
      <c r="E6" s="275">
        <v>2328.8356</v>
      </c>
      <c r="F6" s="317">
        <f t="shared" si="0"/>
        <v>51.47323409174955</v>
      </c>
      <c r="G6" s="275">
        <v>24171.5008</v>
      </c>
      <c r="H6" s="275">
        <v>18363.4939</v>
      </c>
      <c r="I6" s="317">
        <f t="shared" si="1"/>
        <v>31.628005714097785</v>
      </c>
      <c r="J6" s="318">
        <f t="shared" si="2"/>
        <v>17.376942509399644</v>
      </c>
      <c r="K6" s="121"/>
    </row>
    <row r="7" spans="2:11" s="103" customFormat="1" ht="25.5" customHeight="1">
      <c r="B7" s="110">
        <v>3</v>
      </c>
      <c r="C7" s="426" t="s">
        <v>111</v>
      </c>
      <c r="D7" s="275">
        <v>2416.9294</v>
      </c>
      <c r="E7" s="275">
        <v>1678.7154</v>
      </c>
      <c r="F7" s="317">
        <f t="shared" si="0"/>
        <v>43.97493464347797</v>
      </c>
      <c r="G7" s="275">
        <v>18566.1179</v>
      </c>
      <c r="H7" s="275">
        <v>14888.0767</v>
      </c>
      <c r="I7" s="317">
        <f t="shared" si="1"/>
        <v>24.704609427489068</v>
      </c>
      <c r="J7" s="318">
        <f t="shared" si="2"/>
        <v>13.347221012070367</v>
      </c>
      <c r="K7" s="121"/>
    </row>
    <row r="8" spans="2:11" s="103" customFormat="1" ht="25.5" customHeight="1">
      <c r="B8" s="110">
        <v>4</v>
      </c>
      <c r="C8" s="426" t="s">
        <v>112</v>
      </c>
      <c r="D8" s="275">
        <v>1197.1796</v>
      </c>
      <c r="E8" s="275">
        <v>1295.4207</v>
      </c>
      <c r="F8" s="317">
        <f t="shared" si="0"/>
        <v>-7.583721643478447</v>
      </c>
      <c r="G8" s="275">
        <v>10142.6069</v>
      </c>
      <c r="H8" s="275">
        <v>10670.1438</v>
      </c>
      <c r="I8" s="317">
        <f t="shared" si="1"/>
        <v>-4.944046770953536</v>
      </c>
      <c r="J8" s="318">
        <f t="shared" si="2"/>
        <v>7.291541326086801</v>
      </c>
      <c r="K8" s="121"/>
    </row>
    <row r="9" spans="2:11" s="103" customFormat="1" ht="25.5" customHeight="1">
      <c r="B9" s="109">
        <v>5</v>
      </c>
      <c r="C9" s="426" t="s">
        <v>113</v>
      </c>
      <c r="D9" s="275">
        <v>2016.2562</v>
      </c>
      <c r="E9" s="275">
        <v>1420.0269</v>
      </c>
      <c r="F9" s="317">
        <f t="shared" si="0"/>
        <v>41.98718348222839</v>
      </c>
      <c r="G9" s="275">
        <v>9237.7671</v>
      </c>
      <c r="H9" s="275">
        <v>8475.2758</v>
      </c>
      <c r="I9" s="317">
        <f t="shared" si="1"/>
        <v>8.996654716534414</v>
      </c>
      <c r="J9" s="318">
        <f t="shared" si="2"/>
        <v>6.641050100286841</v>
      </c>
      <c r="K9" s="121"/>
    </row>
    <row r="10" spans="2:11" s="103" customFormat="1" ht="25.5" customHeight="1" thickBot="1">
      <c r="B10" s="520" t="s">
        <v>114</v>
      </c>
      <c r="C10" s="521"/>
      <c r="D10" s="333">
        <f>SUM(D5:D9)</f>
        <v>18496.9278</v>
      </c>
      <c r="E10" s="333">
        <f>SUM(E5:E9)</f>
        <v>12320.9986</v>
      </c>
      <c r="F10" s="334">
        <f t="shared" si="0"/>
        <v>50.12523254405694</v>
      </c>
      <c r="G10" s="335">
        <f>SUM(G5:G9)</f>
        <v>115749.9927</v>
      </c>
      <c r="H10" s="335">
        <f>SUM(H5:H9)</f>
        <v>94037.99020000001</v>
      </c>
      <c r="I10" s="334">
        <f t="shared" si="1"/>
        <v>23.08854374048499</v>
      </c>
      <c r="J10" s="336">
        <f t="shared" si="2"/>
        <v>83.21291198481678</v>
      </c>
      <c r="K10" s="121"/>
    </row>
    <row r="11" spans="2:11" s="102" customFormat="1" ht="25.5" customHeight="1">
      <c r="B11" s="514" t="s">
        <v>2</v>
      </c>
      <c r="C11" s="516" t="s">
        <v>115</v>
      </c>
      <c r="D11" s="522" t="s">
        <v>271</v>
      </c>
      <c r="E11" s="522"/>
      <c r="F11" s="522"/>
      <c r="G11" s="507" t="s">
        <v>270</v>
      </c>
      <c r="H11" s="507"/>
      <c r="I11" s="507"/>
      <c r="J11" s="518" t="s">
        <v>116</v>
      </c>
      <c r="K11" s="122"/>
    </row>
    <row r="12" spans="2:11" s="102" customFormat="1" ht="25.5" customHeight="1" thickBot="1">
      <c r="B12" s="515"/>
      <c r="C12" s="517"/>
      <c r="D12" s="111" t="s">
        <v>105</v>
      </c>
      <c r="E12" s="111" t="s">
        <v>106</v>
      </c>
      <c r="F12" s="111" t="s">
        <v>107</v>
      </c>
      <c r="G12" s="111" t="s">
        <v>108</v>
      </c>
      <c r="H12" s="111" t="s">
        <v>106</v>
      </c>
      <c r="I12" s="111" t="s">
        <v>107</v>
      </c>
      <c r="J12" s="519"/>
      <c r="K12" s="122"/>
    </row>
    <row r="13" spans="2:12" s="103" customFormat="1" ht="25.5" customHeight="1">
      <c r="B13" s="112">
        <v>1</v>
      </c>
      <c r="C13" s="427" t="s">
        <v>117</v>
      </c>
      <c r="D13" s="319">
        <v>430.4793</v>
      </c>
      <c r="E13" s="320">
        <v>413.2859</v>
      </c>
      <c r="F13" s="317">
        <f aca="true" t="shared" si="3" ref="F13:F18">(D13/E13-1)*100</f>
        <v>4.160170961554699</v>
      </c>
      <c r="G13" s="320">
        <v>7282.1989</v>
      </c>
      <c r="H13" s="320">
        <v>3337.6205</v>
      </c>
      <c r="I13" s="321">
        <f aca="true" t="shared" si="4" ref="I13:I18">(G13/H13-1)*100</f>
        <v>118.18534791477941</v>
      </c>
      <c r="J13" s="322">
        <f aca="true" t="shared" si="5" ref="J13:J18">G13/20945*100</f>
        <v>34.76819718309859</v>
      </c>
      <c r="K13" s="121"/>
      <c r="L13" s="105"/>
    </row>
    <row r="14" spans="2:12" s="103" customFormat="1" ht="26.25" customHeight="1">
      <c r="B14" s="113">
        <v>2</v>
      </c>
      <c r="C14" s="428" t="s">
        <v>118</v>
      </c>
      <c r="D14" s="323">
        <v>276.7369</v>
      </c>
      <c r="E14" s="324">
        <v>469.933</v>
      </c>
      <c r="F14" s="317">
        <f t="shared" si="3"/>
        <v>-41.11141375472673</v>
      </c>
      <c r="G14" s="320">
        <v>3382.1608</v>
      </c>
      <c r="H14" s="320">
        <v>2915.5921</v>
      </c>
      <c r="I14" s="321">
        <f t="shared" si="4"/>
        <v>16.002536843202453</v>
      </c>
      <c r="J14" s="322">
        <f t="shared" si="5"/>
        <v>16.147819527333493</v>
      </c>
      <c r="K14" s="121"/>
      <c r="L14" s="105"/>
    </row>
    <row r="15" spans="2:12" s="103" customFormat="1" ht="25.5" customHeight="1">
      <c r="B15" s="114">
        <v>3</v>
      </c>
      <c r="C15" s="429" t="s">
        <v>119</v>
      </c>
      <c r="D15" s="320">
        <v>429.3568</v>
      </c>
      <c r="E15" s="320">
        <v>285.9328</v>
      </c>
      <c r="F15" s="317">
        <f t="shared" si="3"/>
        <v>50.16003760324106</v>
      </c>
      <c r="G15" s="320">
        <v>3293.9143</v>
      </c>
      <c r="H15" s="320">
        <v>3364.2534</v>
      </c>
      <c r="I15" s="321">
        <f t="shared" si="4"/>
        <v>-2.0907788931713633</v>
      </c>
      <c r="J15" s="322">
        <f t="shared" si="5"/>
        <v>15.726494628789686</v>
      </c>
      <c r="K15" s="121"/>
      <c r="L15" s="105"/>
    </row>
    <row r="16" spans="2:12" ht="25.5" customHeight="1">
      <c r="B16" s="114">
        <v>4</v>
      </c>
      <c r="C16" s="428" t="s">
        <v>120</v>
      </c>
      <c r="D16" s="319">
        <v>45.2131</v>
      </c>
      <c r="E16" s="320">
        <v>77.6431</v>
      </c>
      <c r="F16" s="317">
        <f t="shared" si="3"/>
        <v>-41.768038628030055</v>
      </c>
      <c r="G16" s="320">
        <v>1724.3055</v>
      </c>
      <c r="H16" s="320">
        <v>708.5589</v>
      </c>
      <c r="I16" s="321">
        <f t="shared" si="4"/>
        <v>143.35386938192434</v>
      </c>
      <c r="J16" s="322">
        <f t="shared" si="5"/>
        <v>8.232539985676771</v>
      </c>
      <c r="K16" s="121"/>
      <c r="L16" s="105"/>
    </row>
    <row r="17" spans="2:12" s="103" customFormat="1" ht="25.5" customHeight="1">
      <c r="B17" s="113">
        <v>5</v>
      </c>
      <c r="C17" s="428" t="s">
        <v>121</v>
      </c>
      <c r="D17" s="319">
        <v>133.7157</v>
      </c>
      <c r="E17" s="320">
        <v>138.0345</v>
      </c>
      <c r="F17" s="317">
        <f t="shared" si="3"/>
        <v>-3.128783021635906</v>
      </c>
      <c r="G17" s="320">
        <v>1336.5112</v>
      </c>
      <c r="H17" s="320">
        <v>944.4684</v>
      </c>
      <c r="I17" s="321">
        <f t="shared" si="4"/>
        <v>41.509361244907716</v>
      </c>
      <c r="J17" s="322">
        <f t="shared" si="5"/>
        <v>6.381051324898543</v>
      </c>
      <c r="K17" s="121"/>
      <c r="L17" s="105"/>
    </row>
    <row r="18" spans="2:11" s="103" customFormat="1" ht="25.5" customHeight="1" thickBot="1">
      <c r="B18" s="512" t="s">
        <v>122</v>
      </c>
      <c r="C18" s="513"/>
      <c r="D18" s="325">
        <f>SUM(D13:D17)</f>
        <v>1315.5018</v>
      </c>
      <c r="E18" s="326">
        <f>SUM(E13:E17)</f>
        <v>1384.8293</v>
      </c>
      <c r="F18" s="327">
        <f t="shared" si="3"/>
        <v>-5.006212679064492</v>
      </c>
      <c r="G18" s="326">
        <f>SUM(G13:G17)</f>
        <v>17019.0907</v>
      </c>
      <c r="H18" s="326">
        <f>SUM(H13:H17)</f>
        <v>11270.4933</v>
      </c>
      <c r="I18" s="328">
        <f t="shared" si="4"/>
        <v>51.005730157348125</v>
      </c>
      <c r="J18" s="337">
        <f t="shared" si="5"/>
        <v>81.25610264979709</v>
      </c>
      <c r="K18" s="121"/>
    </row>
    <row r="19" spans="3:8" ht="15.75">
      <c r="C19" s="430"/>
      <c r="D19" s="116"/>
      <c r="F19" s="117"/>
      <c r="G19" s="118"/>
      <c r="H19" s="118"/>
    </row>
    <row r="20" spans="3:8" ht="15.75">
      <c r="C20" s="430"/>
      <c r="F20" s="117"/>
      <c r="G20" s="118"/>
      <c r="H20" s="118"/>
    </row>
    <row r="21" spans="3:8" ht="15.75">
      <c r="C21" s="430"/>
      <c r="F21" s="117"/>
      <c r="G21" s="118"/>
      <c r="H21" s="118"/>
    </row>
    <row r="22" ht="15.75">
      <c r="C22" s="430"/>
    </row>
    <row r="23" ht="15.75">
      <c r="C23" s="430"/>
    </row>
  </sheetData>
  <sheetProtection/>
  <mergeCells count="15">
    <mergeCell ref="B18:C18"/>
    <mergeCell ref="B11:B12"/>
    <mergeCell ref="C11:C12"/>
    <mergeCell ref="J11:J12"/>
    <mergeCell ref="B10:C10"/>
    <mergeCell ref="D11:F11"/>
    <mergeCell ref="G11:I11"/>
    <mergeCell ref="B1:J1"/>
    <mergeCell ref="B2:C2"/>
    <mergeCell ref="G2:J2"/>
    <mergeCell ref="D3:F3"/>
    <mergeCell ref="G3:I3"/>
    <mergeCell ref="B3:B4"/>
    <mergeCell ref="C3:C4"/>
    <mergeCell ref="J3:J4"/>
  </mergeCells>
  <printOptions horizontalCentered="1"/>
  <pageMargins left="0.7479166666666667" right="0.7479166666666667" top="0.5902777777777778" bottom="0.39305555555555555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2"/>
  <sheetViews>
    <sheetView zoomScale="85" zoomScaleNormal="85"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1.875" style="0" customWidth="1"/>
    <col min="3" max="3" width="15.375" style="44" customWidth="1"/>
    <col min="4" max="4" width="12.00390625" style="43" customWidth="1"/>
    <col min="5" max="5" width="10.375" style="12" customWidth="1"/>
    <col min="6" max="6" width="9.625" style="0" customWidth="1"/>
    <col min="7" max="7" width="11.00390625" style="0" customWidth="1"/>
    <col min="8" max="8" width="11.375" style="0" customWidth="1"/>
    <col min="9" max="9" width="9.25390625" style="12" customWidth="1"/>
    <col min="10" max="10" width="11.875" style="43" customWidth="1"/>
    <col min="11" max="11" width="10.875" style="0" customWidth="1"/>
    <col min="12" max="12" width="10.50390625" style="0" customWidth="1"/>
  </cols>
  <sheetData>
    <row r="1" spans="3:12" ht="48.75" customHeight="1">
      <c r="C1" s="497" t="s">
        <v>272</v>
      </c>
      <c r="D1" s="497"/>
      <c r="E1" s="497"/>
      <c r="F1" s="497"/>
      <c r="G1" s="497"/>
      <c r="H1" s="497"/>
      <c r="I1" s="497"/>
      <c r="J1" s="497"/>
      <c r="K1" s="497"/>
      <c r="L1" s="497"/>
    </row>
    <row r="2" spans="3:12" s="41" customFormat="1" ht="18" customHeight="1">
      <c r="C2" s="67" t="s">
        <v>123</v>
      </c>
      <c r="D2" s="68"/>
      <c r="F2" s="69"/>
      <c r="G2" s="69"/>
      <c r="H2" s="68"/>
      <c r="J2" s="524" t="s">
        <v>1</v>
      </c>
      <c r="K2" s="524"/>
      <c r="L2" s="524"/>
    </row>
    <row r="3" spans="2:12" ht="22.5" customHeight="1">
      <c r="B3" s="531" t="s">
        <v>124</v>
      </c>
      <c r="C3" s="527" t="s">
        <v>125</v>
      </c>
      <c r="D3" s="525" t="s">
        <v>126</v>
      </c>
      <c r="E3" s="525"/>
      <c r="F3" s="525"/>
      <c r="G3" s="525" t="s">
        <v>127</v>
      </c>
      <c r="H3" s="525"/>
      <c r="I3" s="525"/>
      <c r="J3" s="525" t="s">
        <v>128</v>
      </c>
      <c r="K3" s="525"/>
      <c r="L3" s="526"/>
    </row>
    <row r="4" spans="2:12" ht="38.25" customHeight="1">
      <c r="B4" s="532"/>
      <c r="C4" s="528"/>
      <c r="D4" s="70" t="s">
        <v>129</v>
      </c>
      <c r="E4" s="71" t="s">
        <v>130</v>
      </c>
      <c r="F4" s="72" t="s">
        <v>74</v>
      </c>
      <c r="G4" s="73" t="s">
        <v>129</v>
      </c>
      <c r="H4" s="73" t="s">
        <v>130</v>
      </c>
      <c r="I4" s="71" t="s">
        <v>74</v>
      </c>
      <c r="J4" s="73" t="s">
        <v>129</v>
      </c>
      <c r="K4" s="73" t="s">
        <v>130</v>
      </c>
      <c r="L4" s="94" t="s">
        <v>74</v>
      </c>
    </row>
    <row r="5" spans="2:12" s="65" customFormat="1" ht="27.75" customHeight="1">
      <c r="B5" s="533"/>
      <c r="C5" s="416" t="s">
        <v>11</v>
      </c>
      <c r="D5" s="275">
        <v>160046</v>
      </c>
      <c r="E5" s="338">
        <v>30.601819739687453</v>
      </c>
      <c r="F5" s="275">
        <v>100</v>
      </c>
      <c r="G5" s="339">
        <v>139101</v>
      </c>
      <c r="H5" s="338">
        <v>29.656798777077654</v>
      </c>
      <c r="I5" s="275">
        <f>G5/G5*100</f>
        <v>100</v>
      </c>
      <c r="J5" s="340">
        <v>20945</v>
      </c>
      <c r="K5" s="338">
        <v>37.24526570997968</v>
      </c>
      <c r="L5" s="341">
        <v>100</v>
      </c>
    </row>
    <row r="6" spans="2:12" ht="27.75" customHeight="1">
      <c r="B6" s="204" t="s">
        <v>131</v>
      </c>
      <c r="C6" s="417" t="s">
        <v>253</v>
      </c>
      <c r="D6" s="275">
        <v>37109</v>
      </c>
      <c r="E6" s="338">
        <v>28.779150471960023</v>
      </c>
      <c r="F6" s="342">
        <f>D6/D5*100</f>
        <v>23.18645889306824</v>
      </c>
      <c r="G6" s="339">
        <v>30932</v>
      </c>
      <c r="H6" s="338">
        <v>14.102327640267065</v>
      </c>
      <c r="I6" s="343">
        <f>G6/G5*100</f>
        <v>22.23707953213852</v>
      </c>
      <c r="J6" s="275">
        <v>6177</v>
      </c>
      <c r="K6" s="338">
        <v>261.8629173989455</v>
      </c>
      <c r="L6" s="341">
        <f>J6/J5*100</f>
        <v>29.491525423728817</v>
      </c>
    </row>
    <row r="7" spans="2:12" ht="27.75" customHeight="1">
      <c r="B7" s="204" t="s">
        <v>133</v>
      </c>
      <c r="C7" s="417" t="s">
        <v>254</v>
      </c>
      <c r="D7" s="275">
        <v>27972</v>
      </c>
      <c r="E7" s="338">
        <v>21.829268292682926</v>
      </c>
      <c r="F7" s="342">
        <f>D7/D5*100</f>
        <v>17.477475225872563</v>
      </c>
      <c r="G7" s="339">
        <v>27288</v>
      </c>
      <c r="H7" s="338">
        <v>20.232640112795195</v>
      </c>
      <c r="I7" s="343">
        <f>G7/G5*100</f>
        <v>19.617400306252293</v>
      </c>
      <c r="J7" s="275">
        <v>684</v>
      </c>
      <c r="K7" s="338">
        <v>159.0909090909091</v>
      </c>
      <c r="L7" s="341">
        <f>J7/J5*100</f>
        <v>3.2656958701360708</v>
      </c>
    </row>
    <row r="8" spans="2:12" ht="27.75" customHeight="1">
      <c r="B8" s="204" t="s">
        <v>134</v>
      </c>
      <c r="C8" s="417" t="s">
        <v>255</v>
      </c>
      <c r="D8" s="275">
        <v>19922</v>
      </c>
      <c r="E8" s="338">
        <v>54.44608109155749</v>
      </c>
      <c r="F8" s="342">
        <f>D8/D5*100</f>
        <v>12.44767129450283</v>
      </c>
      <c r="G8" s="339">
        <v>18157</v>
      </c>
      <c r="H8" s="338">
        <v>73.1051577843455</v>
      </c>
      <c r="I8" s="343">
        <f>G8/G5*100</f>
        <v>13.053105297589521</v>
      </c>
      <c r="J8" s="275">
        <v>1765</v>
      </c>
      <c r="K8" s="338">
        <v>-26.763485477178428</v>
      </c>
      <c r="L8" s="341">
        <f>J8/J5*100</f>
        <v>8.426832179517785</v>
      </c>
    </row>
    <row r="9" spans="2:12" ht="27.75" customHeight="1">
      <c r="B9" s="205" t="s">
        <v>136</v>
      </c>
      <c r="C9" s="417" t="s">
        <v>256</v>
      </c>
      <c r="D9" s="275">
        <v>8418</v>
      </c>
      <c r="E9" s="338">
        <v>20.34310221586848</v>
      </c>
      <c r="F9" s="342">
        <f>D9/D5*100</f>
        <v>5.259737825375205</v>
      </c>
      <c r="G9" s="339">
        <v>6614</v>
      </c>
      <c r="H9" s="338">
        <v>21.67034584253127</v>
      </c>
      <c r="I9" s="343">
        <f>G9/G5*100</f>
        <v>4.754818441276482</v>
      </c>
      <c r="J9" s="275">
        <v>1804</v>
      </c>
      <c r="K9" s="338">
        <v>15.71520205259782</v>
      </c>
      <c r="L9" s="341">
        <f>J9/J5*100</f>
        <v>8.613034137025544</v>
      </c>
    </row>
    <row r="10" spans="2:12" ht="27.75" customHeight="1">
      <c r="B10" s="206"/>
      <c r="C10" s="417" t="s">
        <v>257</v>
      </c>
      <c r="D10" s="275">
        <v>22667</v>
      </c>
      <c r="E10" s="338">
        <v>17.111857401188324</v>
      </c>
      <c r="F10" s="342">
        <f>D10/D5*100</f>
        <v>14.162803194081702</v>
      </c>
      <c r="G10" s="339">
        <v>17581</v>
      </c>
      <c r="H10" s="338">
        <v>20.072394481628187</v>
      </c>
      <c r="I10" s="343">
        <f>G10/G5*100</f>
        <v>12.639017692180502</v>
      </c>
      <c r="J10" s="275">
        <v>5086</v>
      </c>
      <c r="K10" s="338">
        <v>7.914279652026313</v>
      </c>
      <c r="L10" s="341">
        <f>J10/J5*100</f>
        <v>24.28264502267844</v>
      </c>
    </row>
    <row r="11" spans="2:12" s="66" customFormat="1" ht="27.75" customHeight="1">
      <c r="B11" s="207"/>
      <c r="C11" s="417" t="s">
        <v>258</v>
      </c>
      <c r="D11" s="275">
        <v>9092</v>
      </c>
      <c r="E11" s="338">
        <v>77.99530148786218</v>
      </c>
      <c r="F11" s="342">
        <f>D11/D5*100</f>
        <v>5.680866750809142</v>
      </c>
      <c r="G11" s="339">
        <v>8895</v>
      </c>
      <c r="H11" s="338">
        <v>76.10374183330033</v>
      </c>
      <c r="I11" s="343">
        <f>G11/G5*100</f>
        <v>6.394634114779908</v>
      </c>
      <c r="J11" s="275">
        <v>197</v>
      </c>
      <c r="K11" s="338">
        <v>245.61403508771932</v>
      </c>
      <c r="L11" s="341">
        <f>J11/J5*100</f>
        <v>0.9405586058725234</v>
      </c>
    </row>
    <row r="12" spans="2:12" ht="27.75" customHeight="1">
      <c r="B12" s="208" t="s">
        <v>140</v>
      </c>
      <c r="C12" s="417" t="s">
        <v>259</v>
      </c>
      <c r="D12" s="275">
        <v>5600</v>
      </c>
      <c r="E12" s="338">
        <v>-11.350324521133448</v>
      </c>
      <c r="F12" s="342">
        <f>D12/D5*100</f>
        <v>3.4989940392137258</v>
      </c>
      <c r="G12" s="339">
        <v>5431</v>
      </c>
      <c r="H12" s="338">
        <v>-12.64275373974586</v>
      </c>
      <c r="I12" s="343">
        <f>G12/G5*100</f>
        <v>3.9043572655839998</v>
      </c>
      <c r="J12" s="275">
        <v>169</v>
      </c>
      <c r="K12" s="338">
        <v>69</v>
      </c>
      <c r="L12" s="341">
        <f>J12/J5*100</f>
        <v>0.8068751492002865</v>
      </c>
    </row>
    <row r="13" spans="2:12" ht="27.75" customHeight="1">
      <c r="B13" s="204" t="s">
        <v>142</v>
      </c>
      <c r="C13" s="418" t="s">
        <v>260</v>
      </c>
      <c r="D13" s="275">
        <v>5665</v>
      </c>
      <c r="E13" s="344">
        <v>39.12082514734774</v>
      </c>
      <c r="F13" s="342">
        <f>D13/D5*100</f>
        <v>3.539607362883171</v>
      </c>
      <c r="G13" s="345">
        <v>5551</v>
      </c>
      <c r="H13" s="346">
        <v>38.222111553784856</v>
      </c>
      <c r="I13" s="347">
        <f>G13/G5*100</f>
        <v>3.9906255167108795</v>
      </c>
      <c r="J13" s="277">
        <v>114</v>
      </c>
      <c r="K13" s="344">
        <v>103.57142857142856</v>
      </c>
      <c r="L13" s="341">
        <f>J13/J5*100</f>
        <v>0.5442826450226784</v>
      </c>
    </row>
    <row r="14" spans="2:12" ht="27.75" customHeight="1">
      <c r="B14" s="204" t="s">
        <v>134</v>
      </c>
      <c r="C14" s="418" t="s">
        <v>277</v>
      </c>
      <c r="D14" s="275">
        <v>9073</v>
      </c>
      <c r="E14" s="344">
        <v>53.02749198853094</v>
      </c>
      <c r="F14" s="342">
        <f>D14/D5*100</f>
        <v>5.668995163890381</v>
      </c>
      <c r="G14" s="345">
        <v>7638</v>
      </c>
      <c r="H14" s="344">
        <v>68.98230088495576</v>
      </c>
      <c r="I14" s="347">
        <f>G14/G5*100</f>
        <v>5.49097418422585</v>
      </c>
      <c r="J14" s="277">
        <v>1435</v>
      </c>
      <c r="K14" s="344">
        <v>1.8452803406671325</v>
      </c>
      <c r="L14" s="341">
        <f>J14/J5*100</f>
        <v>6.851277154452136</v>
      </c>
    </row>
    <row r="15" spans="2:12" ht="27" customHeight="1">
      <c r="B15" s="204" t="s">
        <v>136</v>
      </c>
      <c r="C15" s="419" t="s">
        <v>261</v>
      </c>
      <c r="D15" s="275">
        <v>4295</v>
      </c>
      <c r="E15" s="338">
        <v>75.30612244897958</v>
      </c>
      <c r="F15" s="342">
        <f>D15/D5*100</f>
        <v>2.683603464004099</v>
      </c>
      <c r="G15" s="339">
        <v>3255</v>
      </c>
      <c r="H15" s="338">
        <v>70.59748427672956</v>
      </c>
      <c r="I15" s="338">
        <f>G15/G5*100</f>
        <v>2.340026311816594</v>
      </c>
      <c r="J15" s="350">
        <v>1040</v>
      </c>
      <c r="K15" s="338">
        <v>91.88191881918819</v>
      </c>
      <c r="L15" s="341">
        <f>J15/J5*100</f>
        <v>4.965385533540225</v>
      </c>
    </row>
    <row r="16" spans="2:12" ht="27" customHeight="1">
      <c r="B16" s="208"/>
      <c r="C16" s="420" t="s">
        <v>146</v>
      </c>
      <c r="D16" s="275">
        <v>1597</v>
      </c>
      <c r="E16" s="344">
        <v>1.2682308180088864</v>
      </c>
      <c r="F16" s="342">
        <f>D16/D5*100</f>
        <v>0.9978381215400572</v>
      </c>
      <c r="G16" s="345">
        <v>1558</v>
      </c>
      <c r="H16" s="344">
        <v>66.9882100750268</v>
      </c>
      <c r="I16" s="344">
        <f>G16/G5*100</f>
        <v>1.1200494604639795</v>
      </c>
      <c r="J16" s="351">
        <v>39</v>
      </c>
      <c r="K16" s="344">
        <v>-93.94409937888199</v>
      </c>
      <c r="L16" s="341">
        <f>J16/J5*100</f>
        <v>0.18620195750775842</v>
      </c>
    </row>
    <row r="17" spans="2:12" s="65" customFormat="1" ht="27" customHeight="1">
      <c r="B17" s="74"/>
      <c r="C17" s="421" t="s">
        <v>262</v>
      </c>
      <c r="D17" s="282">
        <v>8636</v>
      </c>
      <c r="E17" s="352">
        <v>42.343827262238335</v>
      </c>
      <c r="F17" s="348">
        <f>D17/D5*100</f>
        <v>5.3959486647588815</v>
      </c>
      <c r="G17" s="353">
        <v>6201</v>
      </c>
      <c r="H17" s="352">
        <v>45.32458401687369</v>
      </c>
      <c r="I17" s="352">
        <f>G17/G5*100</f>
        <v>4.457911876981474</v>
      </c>
      <c r="J17" s="354">
        <v>2435</v>
      </c>
      <c r="K17" s="352">
        <v>35.277777777777786</v>
      </c>
      <c r="L17" s="349">
        <f>J17/J5*100</f>
        <v>11.625686321317737</v>
      </c>
    </row>
    <row r="18" spans="3:12" ht="14.25">
      <c r="C18" s="422"/>
      <c r="D18" s="75"/>
      <c r="F18" s="76"/>
      <c r="G18" s="63"/>
      <c r="I18" s="77"/>
      <c r="J18" s="75"/>
      <c r="L18" s="76"/>
    </row>
    <row r="19" spans="3:7" ht="14.25">
      <c r="C19" s="422"/>
      <c r="D19" s="75"/>
      <c r="G19" s="63"/>
    </row>
    <row r="20" spans="2:13" ht="18.75">
      <c r="B20" s="78"/>
      <c r="C20" s="423"/>
      <c r="D20" s="79"/>
      <c r="E20" s="80"/>
      <c r="F20" s="81"/>
      <c r="G20" s="82"/>
      <c r="H20" s="80"/>
      <c r="I20" s="83"/>
      <c r="J20" s="95"/>
      <c r="K20" s="96"/>
      <c r="L20" s="81"/>
      <c r="M20" s="19"/>
    </row>
    <row r="21" spans="2:13" ht="15.75">
      <c r="B21" s="534" t="s">
        <v>124</v>
      </c>
      <c r="C21" s="529" t="s">
        <v>11</v>
      </c>
      <c r="D21" s="84" t="s">
        <v>4</v>
      </c>
      <c r="E21" s="85" t="s">
        <v>148</v>
      </c>
      <c r="F21" s="86" t="s">
        <v>149</v>
      </c>
      <c r="G21" s="86" t="s">
        <v>150</v>
      </c>
      <c r="H21" s="86" t="s">
        <v>151</v>
      </c>
      <c r="I21" s="86" t="s">
        <v>152</v>
      </c>
      <c r="J21" s="97" t="s">
        <v>153</v>
      </c>
      <c r="K21" s="84" t="s">
        <v>154</v>
      </c>
      <c r="L21" s="86" t="s">
        <v>155</v>
      </c>
      <c r="M21" s="97" t="s">
        <v>153</v>
      </c>
    </row>
    <row r="22" spans="2:13" ht="14.25">
      <c r="B22" s="534"/>
      <c r="C22" s="530"/>
      <c r="D22" s="87">
        <f aca="true" t="shared" si="0" ref="D22:D34">F22</f>
        <v>133913</v>
      </c>
      <c r="E22" s="88">
        <f aca="true" t="shared" si="1" ref="E22:E34">(F22/G22-1)*100</f>
        <v>26.092728950490574</v>
      </c>
      <c r="F22" s="87">
        <f>H22+K22</f>
        <v>133913</v>
      </c>
      <c r="G22" s="87">
        <f>I22+L22</f>
        <v>106202</v>
      </c>
      <c r="H22" s="89">
        <v>114795</v>
      </c>
      <c r="I22" s="90">
        <v>92717</v>
      </c>
      <c r="J22" s="98">
        <f>(H22/I22-1)*100</f>
        <v>23.81224586645383</v>
      </c>
      <c r="K22" s="99">
        <v>19118</v>
      </c>
      <c r="L22" s="99">
        <v>13485</v>
      </c>
      <c r="M22" s="98">
        <f>(K22/L22-1)*100</f>
        <v>41.77233963663329</v>
      </c>
    </row>
    <row r="23" spans="2:13" ht="14.25">
      <c r="B23" s="523" t="s">
        <v>156</v>
      </c>
      <c r="C23" s="424" t="s">
        <v>132</v>
      </c>
      <c r="D23" s="87">
        <f t="shared" si="0"/>
        <v>30978</v>
      </c>
      <c r="E23" s="88">
        <f t="shared" si="1"/>
        <v>22.767804066103903</v>
      </c>
      <c r="F23" s="87">
        <f>H23+K23</f>
        <v>30978</v>
      </c>
      <c r="G23" s="87">
        <f>I23+L23</f>
        <v>25233</v>
      </c>
      <c r="H23" s="89">
        <v>25060</v>
      </c>
      <c r="I23" s="90">
        <v>23743</v>
      </c>
      <c r="J23" s="98">
        <f aca="true" t="shared" si="2" ref="J23:J34">(H23/I23-1)*100</f>
        <v>5.546898033104486</v>
      </c>
      <c r="K23" s="99">
        <v>5918</v>
      </c>
      <c r="L23" s="99">
        <v>1490</v>
      </c>
      <c r="M23" s="98">
        <f aca="true" t="shared" si="3" ref="M23:M34">(K23/L23-1)*100</f>
        <v>297.18120805369125</v>
      </c>
    </row>
    <row r="24" spans="2:13" ht="18.75">
      <c r="B24" s="523"/>
      <c r="C24" s="91" t="s">
        <v>157</v>
      </c>
      <c r="D24" s="87">
        <f t="shared" si="0"/>
        <v>23324</v>
      </c>
      <c r="E24" s="88">
        <f t="shared" si="1"/>
        <v>17.45392285225098</v>
      </c>
      <c r="F24" s="87">
        <f aca="true" t="shared" si="4" ref="F24:F34">H24+K24</f>
        <v>23324</v>
      </c>
      <c r="G24" s="87">
        <f aca="true" t="shared" si="5" ref="G24:G34">I24+L24</f>
        <v>19858</v>
      </c>
      <c r="H24" s="89">
        <v>22693</v>
      </c>
      <c r="I24" s="90">
        <v>19780</v>
      </c>
      <c r="J24" s="98">
        <f t="shared" si="2"/>
        <v>14.726996966632955</v>
      </c>
      <c r="K24" s="99">
        <v>631</v>
      </c>
      <c r="L24" s="99">
        <v>78</v>
      </c>
      <c r="M24" s="98">
        <f t="shared" si="3"/>
        <v>708.9743589743589</v>
      </c>
    </row>
    <row r="25" spans="2:13" ht="18.75">
      <c r="B25" s="523"/>
      <c r="C25" s="91" t="s">
        <v>135</v>
      </c>
      <c r="D25" s="87">
        <f t="shared" si="0"/>
        <v>15600</v>
      </c>
      <c r="E25" s="88">
        <f t="shared" si="1"/>
        <v>39.647301047354766</v>
      </c>
      <c r="F25" s="87">
        <f t="shared" si="4"/>
        <v>15600</v>
      </c>
      <c r="G25" s="87">
        <f t="shared" si="5"/>
        <v>11171</v>
      </c>
      <c r="H25" s="89">
        <v>14088</v>
      </c>
      <c r="I25" s="90">
        <v>8969</v>
      </c>
      <c r="J25" s="98">
        <f t="shared" si="2"/>
        <v>57.07436726502397</v>
      </c>
      <c r="K25" s="99">
        <v>1512</v>
      </c>
      <c r="L25" s="99">
        <v>2202</v>
      </c>
      <c r="M25" s="98">
        <f t="shared" si="3"/>
        <v>-31.335149863760215</v>
      </c>
    </row>
    <row r="26" spans="2:13" ht="18.75">
      <c r="B26" s="523"/>
      <c r="C26" s="91" t="s">
        <v>137</v>
      </c>
      <c r="D26" s="87">
        <f t="shared" si="0"/>
        <v>7430</v>
      </c>
      <c r="E26" s="88">
        <f t="shared" si="1"/>
        <v>20.597305632202566</v>
      </c>
      <c r="F26" s="87">
        <f t="shared" si="4"/>
        <v>7430</v>
      </c>
      <c r="G26" s="87">
        <f t="shared" si="5"/>
        <v>6161</v>
      </c>
      <c r="H26" s="89">
        <v>5758</v>
      </c>
      <c r="I26" s="90">
        <v>4796</v>
      </c>
      <c r="J26" s="98">
        <f t="shared" si="2"/>
        <v>20.058381984987484</v>
      </c>
      <c r="K26" s="99">
        <v>1672</v>
      </c>
      <c r="L26" s="99">
        <v>1365</v>
      </c>
      <c r="M26" s="98">
        <f t="shared" si="3"/>
        <v>22.4908424908425</v>
      </c>
    </row>
    <row r="27" spans="2:13" ht="18.75">
      <c r="B27" s="523" t="s">
        <v>158</v>
      </c>
      <c r="C27" s="91" t="s">
        <v>138</v>
      </c>
      <c r="D27" s="87">
        <f t="shared" si="0"/>
        <v>19108</v>
      </c>
      <c r="E27" s="88">
        <f t="shared" si="1"/>
        <v>13.697488992026653</v>
      </c>
      <c r="F27" s="87">
        <f t="shared" si="4"/>
        <v>19108</v>
      </c>
      <c r="G27" s="87">
        <f t="shared" si="5"/>
        <v>16806</v>
      </c>
      <c r="H27" s="89">
        <v>14530</v>
      </c>
      <c r="I27" s="90">
        <v>12701</v>
      </c>
      <c r="J27" s="98">
        <f t="shared" si="2"/>
        <v>14.400440910164548</v>
      </c>
      <c r="K27" s="99">
        <v>4578</v>
      </c>
      <c r="L27" s="99">
        <v>4105</v>
      </c>
      <c r="M27" s="98">
        <f t="shared" si="3"/>
        <v>11.522533495736909</v>
      </c>
    </row>
    <row r="28" spans="2:13" ht="18.75">
      <c r="B28" s="523"/>
      <c r="C28" s="91" t="s">
        <v>139</v>
      </c>
      <c r="D28" s="87">
        <f t="shared" si="0"/>
        <v>7863</v>
      </c>
      <c r="E28" s="88">
        <f t="shared" si="1"/>
        <v>91.4070107108082</v>
      </c>
      <c r="F28" s="87">
        <f t="shared" si="4"/>
        <v>7863</v>
      </c>
      <c r="G28" s="87">
        <f t="shared" si="5"/>
        <v>4108</v>
      </c>
      <c r="H28" s="89">
        <v>7846</v>
      </c>
      <c r="I28" s="90">
        <v>4108</v>
      </c>
      <c r="J28" s="98">
        <f t="shared" si="2"/>
        <v>90.99318403115872</v>
      </c>
      <c r="K28" s="99">
        <v>17</v>
      </c>
      <c r="L28" s="99">
        <v>0</v>
      </c>
      <c r="M28" s="98" t="e">
        <f t="shared" si="3"/>
        <v>#DIV/0!</v>
      </c>
    </row>
    <row r="29" spans="2:13" ht="18.75">
      <c r="B29" s="523"/>
      <c r="C29" s="91" t="s">
        <v>141</v>
      </c>
      <c r="D29" s="87">
        <f t="shared" si="0"/>
        <v>4352</v>
      </c>
      <c r="E29" s="88">
        <f t="shared" si="1"/>
        <v>-22.43806808055605</v>
      </c>
      <c r="F29" s="87">
        <f t="shared" si="4"/>
        <v>4352</v>
      </c>
      <c r="G29" s="87">
        <f t="shared" si="5"/>
        <v>5611</v>
      </c>
      <c r="H29" s="89">
        <v>4187</v>
      </c>
      <c r="I29" s="90">
        <v>5517</v>
      </c>
      <c r="J29" s="98">
        <f t="shared" si="2"/>
        <v>-24.10730469458039</v>
      </c>
      <c r="K29" s="99">
        <v>165</v>
      </c>
      <c r="L29" s="99">
        <v>94</v>
      </c>
      <c r="M29" s="98">
        <f t="shared" si="3"/>
        <v>75.53191489361701</v>
      </c>
    </row>
    <row r="30" spans="2:13" ht="18.75">
      <c r="B30" s="523"/>
      <c r="C30" s="91" t="s">
        <v>143</v>
      </c>
      <c r="D30" s="87">
        <f t="shared" si="0"/>
        <v>4591</v>
      </c>
      <c r="E30" s="88">
        <f t="shared" si="1"/>
        <v>30.9469480889903</v>
      </c>
      <c r="F30" s="87">
        <f t="shared" si="4"/>
        <v>4591</v>
      </c>
      <c r="G30" s="87">
        <f t="shared" si="5"/>
        <v>3506</v>
      </c>
      <c r="H30" s="89">
        <v>4477</v>
      </c>
      <c r="I30" s="90">
        <v>3450</v>
      </c>
      <c r="J30" s="98">
        <f t="shared" si="2"/>
        <v>29.768115942028995</v>
      </c>
      <c r="K30" s="99">
        <v>114</v>
      </c>
      <c r="L30" s="99">
        <v>56</v>
      </c>
      <c r="M30" s="98">
        <f t="shared" si="3"/>
        <v>103.57142857142856</v>
      </c>
    </row>
    <row r="31" spans="2:13" ht="18.75">
      <c r="B31" s="523"/>
      <c r="C31" s="91" t="s">
        <v>144</v>
      </c>
      <c r="D31" s="87">
        <f t="shared" si="0"/>
        <v>7873</v>
      </c>
      <c r="E31" s="88">
        <f t="shared" si="1"/>
        <v>54.433111023930955</v>
      </c>
      <c r="F31" s="87">
        <f t="shared" si="4"/>
        <v>7873</v>
      </c>
      <c r="G31" s="87">
        <f t="shared" si="5"/>
        <v>5098</v>
      </c>
      <c r="H31" s="89">
        <v>6718</v>
      </c>
      <c r="I31" s="90">
        <v>3711</v>
      </c>
      <c r="J31" s="98">
        <f t="shared" si="2"/>
        <v>81.02937213689032</v>
      </c>
      <c r="K31" s="99">
        <v>1155</v>
      </c>
      <c r="L31" s="99">
        <v>1387</v>
      </c>
      <c r="M31" s="98">
        <f t="shared" si="3"/>
        <v>-16.726748377793797</v>
      </c>
    </row>
    <row r="32" spans="2:13" ht="18.75">
      <c r="B32" s="523"/>
      <c r="C32" s="91" t="s">
        <v>145</v>
      </c>
      <c r="D32" s="87">
        <f t="shared" si="0"/>
        <v>3726</v>
      </c>
      <c r="E32" s="88">
        <f t="shared" si="1"/>
        <v>79.47976878612717</v>
      </c>
      <c r="F32" s="87">
        <f t="shared" si="4"/>
        <v>3726</v>
      </c>
      <c r="G32" s="87">
        <f t="shared" si="5"/>
        <v>2076</v>
      </c>
      <c r="H32" s="89">
        <v>2727</v>
      </c>
      <c r="I32" s="90">
        <v>1576</v>
      </c>
      <c r="J32" s="98">
        <f t="shared" si="2"/>
        <v>73.03299492385787</v>
      </c>
      <c r="K32" s="99">
        <v>999</v>
      </c>
      <c r="L32" s="99">
        <v>500</v>
      </c>
      <c r="M32" s="98">
        <f t="shared" si="3"/>
        <v>99.8</v>
      </c>
    </row>
    <row r="33" spans="2:13" ht="18.75">
      <c r="B33" s="523"/>
      <c r="C33" s="91" t="s">
        <v>146</v>
      </c>
      <c r="D33" s="87">
        <f t="shared" si="0"/>
        <v>1479</v>
      </c>
      <c r="E33" s="88">
        <f t="shared" si="1"/>
        <v>3.1380753138075423</v>
      </c>
      <c r="F33" s="87">
        <f t="shared" si="4"/>
        <v>1479</v>
      </c>
      <c r="G33" s="87">
        <f t="shared" si="5"/>
        <v>1434</v>
      </c>
      <c r="H33" s="89">
        <v>1440</v>
      </c>
      <c r="I33" s="90">
        <v>820</v>
      </c>
      <c r="J33" s="98">
        <f t="shared" si="2"/>
        <v>75.60975609756098</v>
      </c>
      <c r="K33" s="99">
        <v>39</v>
      </c>
      <c r="L33" s="99">
        <v>614</v>
      </c>
      <c r="M33" s="98">
        <f t="shared" si="3"/>
        <v>-93.64820846905538</v>
      </c>
    </row>
    <row r="34" spans="2:13" ht="18.75">
      <c r="B34" s="523"/>
      <c r="C34" s="91" t="s">
        <v>147</v>
      </c>
      <c r="D34" s="87">
        <f t="shared" si="0"/>
        <v>7589</v>
      </c>
      <c r="E34" s="88">
        <f t="shared" si="1"/>
        <v>47.645914396887164</v>
      </c>
      <c r="F34" s="87">
        <f t="shared" si="4"/>
        <v>7589</v>
      </c>
      <c r="G34" s="87">
        <f t="shared" si="5"/>
        <v>5140</v>
      </c>
      <c r="H34" s="89">
        <v>5271</v>
      </c>
      <c r="I34" s="90">
        <v>3546</v>
      </c>
      <c r="J34" s="98">
        <f t="shared" si="2"/>
        <v>48.64636209813875</v>
      </c>
      <c r="K34" s="99">
        <v>2318</v>
      </c>
      <c r="L34" s="99">
        <v>1594</v>
      </c>
      <c r="M34" s="98">
        <f t="shared" si="3"/>
        <v>45.42032622333751</v>
      </c>
    </row>
    <row r="35" spans="4:12" ht="14.25">
      <c r="D35" s="92"/>
      <c r="H35" s="63"/>
      <c r="I35" s="93"/>
      <c r="K35" s="63"/>
      <c r="L35" s="63"/>
    </row>
    <row r="36" spans="4:12" ht="14.25">
      <c r="D36" s="92"/>
      <c r="H36" s="63"/>
      <c r="I36" s="93"/>
      <c r="K36" s="100"/>
      <c r="L36" s="63"/>
    </row>
    <row r="37" spans="8:12" ht="14.25">
      <c r="H37" s="63"/>
      <c r="I37" s="63"/>
      <c r="K37" s="63"/>
      <c r="L37" s="63"/>
    </row>
    <row r="38" spans="8:12" ht="14.25">
      <c r="H38" s="63"/>
      <c r="I38" s="63"/>
      <c r="K38" s="100"/>
      <c r="L38" s="100"/>
    </row>
    <row r="42" ht="14.25">
      <c r="H42" t="s">
        <v>32</v>
      </c>
    </row>
  </sheetData>
  <sheetProtection/>
  <mergeCells count="11">
    <mergeCell ref="B21:B22"/>
    <mergeCell ref="B23:B26"/>
    <mergeCell ref="B27:B34"/>
    <mergeCell ref="C1:L1"/>
    <mergeCell ref="J2:L2"/>
    <mergeCell ref="D3:F3"/>
    <mergeCell ref="G3:I3"/>
    <mergeCell ref="J3:L3"/>
    <mergeCell ref="C3:C4"/>
    <mergeCell ref="C21:C22"/>
    <mergeCell ref="B3:B5"/>
  </mergeCells>
  <printOptions horizontalCentered="1"/>
  <pageMargins left="0.7076388888888889" right="0.6291666666666667" top="0.51" bottom="0.39305555555555555" header="0.3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53"/>
  <sheetViews>
    <sheetView zoomScale="85" zoomScaleNormal="85"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1.37890625" style="0" customWidth="1"/>
    <col min="2" max="2" width="4.375" style="43" customWidth="1"/>
    <col min="3" max="3" width="30.50390625" style="0" customWidth="1"/>
    <col min="4" max="4" width="9.125" style="44" customWidth="1"/>
    <col min="5" max="5" width="10.375" style="44" customWidth="1"/>
    <col min="6" max="6" width="8.125" style="0" customWidth="1"/>
    <col min="7" max="7" width="0.74609375" style="0" customWidth="1"/>
    <col min="8" max="8" width="4.375" style="0" customWidth="1"/>
    <col min="9" max="9" width="26.75390625" style="0" customWidth="1"/>
    <col min="10" max="10" width="9.75390625" style="45" customWidth="1"/>
    <col min="11" max="11" width="10.50390625" style="0" customWidth="1"/>
    <col min="12" max="12" width="8.50390625" style="0" customWidth="1"/>
  </cols>
  <sheetData>
    <row r="1" spans="2:12" ht="45.75" customHeight="1">
      <c r="B1" s="535" t="s">
        <v>273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2:12" s="41" customFormat="1" ht="19.5" customHeight="1">
      <c r="B2" s="536" t="s">
        <v>159</v>
      </c>
      <c r="C2" s="536"/>
      <c r="D2" s="46"/>
      <c r="E2" s="47"/>
      <c r="H2" s="48"/>
      <c r="J2" s="537" t="s">
        <v>1</v>
      </c>
      <c r="K2" s="537"/>
      <c r="L2" s="537"/>
    </row>
    <row r="3" spans="2:12" s="42" customFormat="1" ht="18.75" customHeight="1">
      <c r="B3" s="49" t="s">
        <v>2</v>
      </c>
      <c r="C3" s="50" t="s">
        <v>59</v>
      </c>
      <c r="D3" s="50" t="s">
        <v>70</v>
      </c>
      <c r="E3" s="50" t="s">
        <v>160</v>
      </c>
      <c r="F3" s="51" t="s">
        <v>161</v>
      </c>
      <c r="G3" s="52"/>
      <c r="H3" s="49" t="s">
        <v>2</v>
      </c>
      <c r="I3" s="50" t="s">
        <v>59</v>
      </c>
      <c r="J3" s="50" t="s">
        <v>70</v>
      </c>
      <c r="K3" s="50" t="s">
        <v>160</v>
      </c>
      <c r="L3" s="51" t="s">
        <v>161</v>
      </c>
    </row>
    <row r="4" spans="2:15" s="36" customFormat="1" ht="18.75" customHeight="1">
      <c r="B4" s="53">
        <v>1</v>
      </c>
      <c r="C4" s="355" t="s">
        <v>162</v>
      </c>
      <c r="D4" s="358">
        <v>1638</v>
      </c>
      <c r="E4" s="359">
        <v>13406</v>
      </c>
      <c r="F4" s="360">
        <v>-4.8</v>
      </c>
      <c r="G4" s="54"/>
      <c r="H4" s="55">
        <v>21</v>
      </c>
      <c r="I4" s="355" t="s">
        <v>163</v>
      </c>
      <c r="J4" s="366">
        <v>40</v>
      </c>
      <c r="K4" s="359">
        <v>813</v>
      </c>
      <c r="L4" s="367">
        <v>-11.5</v>
      </c>
      <c r="O4" s="64"/>
    </row>
    <row r="5" spans="2:15" s="36" customFormat="1" ht="18.75" customHeight="1">
      <c r="B5" s="56">
        <v>2</v>
      </c>
      <c r="C5" s="356" t="s">
        <v>164</v>
      </c>
      <c r="D5" s="358">
        <v>2231</v>
      </c>
      <c r="E5" s="359">
        <v>15125</v>
      </c>
      <c r="F5" s="360">
        <v>8.2</v>
      </c>
      <c r="G5" s="54"/>
      <c r="H5" s="58">
        <v>22</v>
      </c>
      <c r="I5" s="355" t="s">
        <v>165</v>
      </c>
      <c r="J5" s="368">
        <v>210</v>
      </c>
      <c r="K5" s="359">
        <v>755</v>
      </c>
      <c r="L5" s="367">
        <v>-14.8</v>
      </c>
      <c r="O5" s="64"/>
    </row>
    <row r="6" spans="2:15" s="36" customFormat="1" ht="18.75" customHeight="1">
      <c r="B6" s="56">
        <v>3</v>
      </c>
      <c r="C6" s="355" t="s">
        <v>166</v>
      </c>
      <c r="D6" s="358">
        <v>810</v>
      </c>
      <c r="E6" s="359">
        <v>6373</v>
      </c>
      <c r="F6" s="360">
        <v>34.7</v>
      </c>
      <c r="G6" s="54"/>
      <c r="H6" s="58">
        <v>23</v>
      </c>
      <c r="I6" s="355" t="s">
        <v>167</v>
      </c>
      <c r="J6" s="369">
        <v>202</v>
      </c>
      <c r="K6" s="359">
        <v>1413</v>
      </c>
      <c r="L6" s="367">
        <v>72.3</v>
      </c>
      <c r="O6" s="64"/>
    </row>
    <row r="7" spans="2:15" s="36" customFormat="1" ht="18.75" customHeight="1">
      <c r="B7" s="56">
        <v>4</v>
      </c>
      <c r="C7" s="355" t="s">
        <v>168</v>
      </c>
      <c r="D7" s="358">
        <v>453</v>
      </c>
      <c r="E7" s="359">
        <v>4563</v>
      </c>
      <c r="F7" s="360">
        <v>8.2</v>
      </c>
      <c r="G7" s="54"/>
      <c r="H7" s="58">
        <v>24</v>
      </c>
      <c r="I7" s="355" t="s">
        <v>169</v>
      </c>
      <c r="J7" s="370">
        <v>173</v>
      </c>
      <c r="K7" s="359">
        <v>961</v>
      </c>
      <c r="L7" s="367">
        <v>25.6</v>
      </c>
      <c r="O7" s="64"/>
    </row>
    <row r="8" spans="2:15" s="36" customFormat="1" ht="18.75" customHeight="1">
      <c r="B8" s="56">
        <v>5</v>
      </c>
      <c r="C8" s="355" t="s">
        <v>170</v>
      </c>
      <c r="D8" s="358">
        <v>484</v>
      </c>
      <c r="E8" s="359">
        <v>3693</v>
      </c>
      <c r="F8" s="360">
        <v>6.7</v>
      </c>
      <c r="G8" s="54"/>
      <c r="H8" s="58">
        <v>25</v>
      </c>
      <c r="I8" s="355" t="s">
        <v>171</v>
      </c>
      <c r="J8" s="371">
        <v>122</v>
      </c>
      <c r="K8" s="359">
        <v>803</v>
      </c>
      <c r="L8" s="367">
        <v>5.4</v>
      </c>
      <c r="O8" s="64"/>
    </row>
    <row r="9" spans="2:15" s="36" customFormat="1" ht="18.75" customHeight="1">
      <c r="B9" s="56">
        <v>6</v>
      </c>
      <c r="C9" s="355" t="s">
        <v>172</v>
      </c>
      <c r="D9" s="358">
        <v>515</v>
      </c>
      <c r="E9" s="359">
        <v>3222</v>
      </c>
      <c r="F9" s="360">
        <v>-0.7</v>
      </c>
      <c r="G9" s="54"/>
      <c r="H9" s="58">
        <v>26</v>
      </c>
      <c r="I9" s="355" t="s">
        <v>173</v>
      </c>
      <c r="J9" s="372">
        <v>83</v>
      </c>
      <c r="K9" s="359">
        <v>769</v>
      </c>
      <c r="L9" s="367">
        <v>7.1</v>
      </c>
      <c r="O9" s="64"/>
    </row>
    <row r="10" spans="2:15" s="36" customFormat="1" ht="18.75" customHeight="1">
      <c r="B10" s="56">
        <v>7</v>
      </c>
      <c r="C10" s="355" t="s">
        <v>174</v>
      </c>
      <c r="D10" s="358">
        <v>202</v>
      </c>
      <c r="E10" s="361">
        <v>2741</v>
      </c>
      <c r="F10" s="360">
        <v>-14.8</v>
      </c>
      <c r="G10" s="54"/>
      <c r="H10" s="58">
        <v>27</v>
      </c>
      <c r="I10" s="355" t="s">
        <v>175</v>
      </c>
      <c r="J10" s="373">
        <v>170</v>
      </c>
      <c r="K10" s="359">
        <v>920</v>
      </c>
      <c r="L10" s="367">
        <v>34.5</v>
      </c>
      <c r="O10" s="64"/>
    </row>
    <row r="11" spans="2:15" s="36" customFormat="1" ht="18.75" customHeight="1">
      <c r="B11" s="56">
        <v>8</v>
      </c>
      <c r="C11" s="355" t="s">
        <v>176</v>
      </c>
      <c r="D11" s="358">
        <v>217</v>
      </c>
      <c r="E11" s="359">
        <v>1860</v>
      </c>
      <c r="F11" s="360">
        <v>-34.4</v>
      </c>
      <c r="G11" s="54"/>
      <c r="H11" s="58">
        <v>28</v>
      </c>
      <c r="I11" s="355" t="s">
        <v>177</v>
      </c>
      <c r="J11" s="374">
        <v>93</v>
      </c>
      <c r="K11" s="359">
        <v>755</v>
      </c>
      <c r="L11" s="367">
        <v>16.7</v>
      </c>
      <c r="O11" s="64"/>
    </row>
    <row r="12" spans="2:15" s="36" customFormat="1" ht="18.75" customHeight="1">
      <c r="B12" s="56">
        <v>9</v>
      </c>
      <c r="C12" s="355" t="s">
        <v>178</v>
      </c>
      <c r="D12" s="358">
        <v>570</v>
      </c>
      <c r="E12" s="359">
        <v>3157</v>
      </c>
      <c r="F12" s="360">
        <v>14</v>
      </c>
      <c r="G12" s="54"/>
      <c r="H12" s="58">
        <v>29</v>
      </c>
      <c r="I12" s="355" t="s">
        <v>179</v>
      </c>
      <c r="J12" s="375">
        <v>68</v>
      </c>
      <c r="K12" s="359">
        <v>653</v>
      </c>
      <c r="L12" s="367">
        <v>9.1</v>
      </c>
      <c r="O12" s="64"/>
    </row>
    <row r="13" spans="2:15" s="36" customFormat="1" ht="18.75" customHeight="1">
      <c r="B13" s="56">
        <v>10</v>
      </c>
      <c r="C13" s="355" t="s">
        <v>180</v>
      </c>
      <c r="D13" s="358">
        <v>574</v>
      </c>
      <c r="E13" s="359">
        <v>2638</v>
      </c>
      <c r="F13" s="360">
        <v>18.5</v>
      </c>
      <c r="G13" s="54"/>
      <c r="H13" s="58">
        <v>30</v>
      </c>
      <c r="I13" s="355" t="s">
        <v>181</v>
      </c>
      <c r="J13" s="376">
        <v>75</v>
      </c>
      <c r="K13" s="359">
        <v>908</v>
      </c>
      <c r="L13" s="367">
        <v>58.7</v>
      </c>
      <c r="O13" s="64"/>
    </row>
    <row r="14" spans="2:15" s="36" customFormat="1" ht="18.75" customHeight="1">
      <c r="B14" s="56">
        <v>11</v>
      </c>
      <c r="C14" s="355" t="s">
        <v>182</v>
      </c>
      <c r="D14" s="358">
        <v>297</v>
      </c>
      <c r="E14" s="359">
        <v>2655</v>
      </c>
      <c r="F14" s="360">
        <v>39.9</v>
      </c>
      <c r="G14" s="54"/>
      <c r="H14" s="58">
        <v>31</v>
      </c>
      <c r="I14" s="355" t="s">
        <v>183</v>
      </c>
      <c r="J14" s="377">
        <v>230</v>
      </c>
      <c r="K14" s="359">
        <v>683</v>
      </c>
      <c r="L14" s="367">
        <v>21.1</v>
      </c>
      <c r="O14" s="64"/>
    </row>
    <row r="15" spans="2:15" s="36" customFormat="1" ht="18.75" customHeight="1">
      <c r="B15" s="56">
        <v>12</v>
      </c>
      <c r="C15" s="355" t="s">
        <v>184</v>
      </c>
      <c r="D15" s="358">
        <v>205</v>
      </c>
      <c r="E15" s="359">
        <v>1916</v>
      </c>
      <c r="F15" s="360">
        <v>12.3</v>
      </c>
      <c r="G15" s="54"/>
      <c r="H15" s="58">
        <v>32</v>
      </c>
      <c r="I15" s="355" t="s">
        <v>185</v>
      </c>
      <c r="J15" s="378">
        <v>74</v>
      </c>
      <c r="K15" s="359">
        <v>384</v>
      </c>
      <c r="L15" s="367">
        <v>-27.6</v>
      </c>
      <c r="O15" s="64"/>
    </row>
    <row r="16" spans="2:15" s="36" customFormat="1" ht="18.75" customHeight="1">
      <c r="B16" s="56">
        <v>13</v>
      </c>
      <c r="C16" s="356" t="s">
        <v>186</v>
      </c>
      <c r="D16" s="358">
        <v>102</v>
      </c>
      <c r="E16" s="359">
        <v>2913</v>
      </c>
      <c r="F16" s="362">
        <v>3.9</v>
      </c>
      <c r="G16" s="54"/>
      <c r="H16" s="58">
        <v>33</v>
      </c>
      <c r="I16" s="355" t="s">
        <v>187</v>
      </c>
      <c r="J16" s="359">
        <v>163</v>
      </c>
      <c r="K16" s="359">
        <v>2240</v>
      </c>
      <c r="L16" s="367">
        <v>94.1</v>
      </c>
      <c r="O16" s="64"/>
    </row>
    <row r="17" spans="2:15" s="36" customFormat="1" ht="18.75" customHeight="1">
      <c r="B17" s="56">
        <v>14</v>
      </c>
      <c r="C17" s="355" t="s">
        <v>188</v>
      </c>
      <c r="D17" s="358">
        <v>131</v>
      </c>
      <c r="E17" s="359">
        <v>932</v>
      </c>
      <c r="F17" s="360">
        <v>-30.9</v>
      </c>
      <c r="G17" s="54"/>
      <c r="H17" s="58">
        <v>34</v>
      </c>
      <c r="I17" s="355" t="s">
        <v>189</v>
      </c>
      <c r="J17" s="379">
        <v>54</v>
      </c>
      <c r="K17" s="359">
        <v>301</v>
      </c>
      <c r="L17" s="367">
        <v>-24.5</v>
      </c>
      <c r="O17" s="64"/>
    </row>
    <row r="18" spans="2:15" s="36" customFormat="1" ht="18.75" customHeight="1">
      <c r="B18" s="56">
        <v>15</v>
      </c>
      <c r="C18" s="355" t="s">
        <v>190</v>
      </c>
      <c r="D18" s="358">
        <v>174</v>
      </c>
      <c r="E18" s="359">
        <v>1257</v>
      </c>
      <c r="F18" s="360">
        <v>-1.9</v>
      </c>
      <c r="G18" s="54"/>
      <c r="H18" s="58">
        <v>35</v>
      </c>
      <c r="I18" s="355" t="s">
        <v>191</v>
      </c>
      <c r="J18" s="380">
        <v>55</v>
      </c>
      <c r="K18" s="359">
        <v>701</v>
      </c>
      <c r="L18" s="367">
        <v>-3</v>
      </c>
      <c r="O18" s="64"/>
    </row>
    <row r="19" spans="2:15" s="36" customFormat="1" ht="18.75" customHeight="1">
      <c r="B19" s="56">
        <v>16</v>
      </c>
      <c r="C19" s="355" t="s">
        <v>192</v>
      </c>
      <c r="D19" s="358">
        <v>247</v>
      </c>
      <c r="E19" s="359">
        <v>1346</v>
      </c>
      <c r="F19" s="360">
        <v>5.3</v>
      </c>
      <c r="G19" s="54"/>
      <c r="H19" s="58">
        <v>36</v>
      </c>
      <c r="I19" s="355" t="s">
        <v>193</v>
      </c>
      <c r="J19" s="381">
        <v>63</v>
      </c>
      <c r="K19" s="359">
        <v>766</v>
      </c>
      <c r="L19" s="367">
        <v>6.4</v>
      </c>
      <c r="O19" s="64"/>
    </row>
    <row r="20" spans="2:15" s="36" customFormat="1" ht="18.75" customHeight="1">
      <c r="B20" s="56">
        <v>17</v>
      </c>
      <c r="C20" s="355" t="s">
        <v>194</v>
      </c>
      <c r="D20" s="358">
        <v>244</v>
      </c>
      <c r="E20" s="359">
        <v>1013</v>
      </c>
      <c r="F20" s="360">
        <v>-16.9</v>
      </c>
      <c r="G20" s="54"/>
      <c r="H20" s="58">
        <v>37</v>
      </c>
      <c r="I20" s="355" t="s">
        <v>195</v>
      </c>
      <c r="J20" s="359">
        <v>183</v>
      </c>
      <c r="K20" s="359">
        <v>628</v>
      </c>
      <c r="L20" s="367">
        <v>168.4</v>
      </c>
      <c r="O20" s="64"/>
    </row>
    <row r="21" spans="2:15" s="36" customFormat="1" ht="18.75" customHeight="1">
      <c r="B21" s="56">
        <v>18</v>
      </c>
      <c r="C21" s="355" t="s">
        <v>196</v>
      </c>
      <c r="D21" s="358">
        <v>93</v>
      </c>
      <c r="E21" s="359">
        <v>1291</v>
      </c>
      <c r="F21" s="360">
        <v>25.7</v>
      </c>
      <c r="G21" s="54"/>
      <c r="H21" s="58">
        <v>38</v>
      </c>
      <c r="I21" s="355" t="s">
        <v>197</v>
      </c>
      <c r="J21" s="359">
        <v>422</v>
      </c>
      <c r="K21" s="359">
        <v>4996</v>
      </c>
      <c r="L21" s="367">
        <v>2660</v>
      </c>
      <c r="O21" s="64"/>
    </row>
    <row r="22" spans="2:15" s="36" customFormat="1" ht="18.75" customHeight="1">
      <c r="B22" s="56">
        <v>19</v>
      </c>
      <c r="C22" s="355" t="s">
        <v>198</v>
      </c>
      <c r="D22" s="358">
        <v>87</v>
      </c>
      <c r="E22" s="363">
        <v>939</v>
      </c>
      <c r="F22" s="360">
        <v>-0.8</v>
      </c>
      <c r="G22" s="54"/>
      <c r="H22" s="58">
        <v>39</v>
      </c>
      <c r="I22" s="355" t="s">
        <v>199</v>
      </c>
      <c r="J22" s="382">
        <v>57</v>
      </c>
      <c r="K22" s="361">
        <v>861</v>
      </c>
      <c r="L22" s="367">
        <v>30.2</v>
      </c>
      <c r="O22" s="64"/>
    </row>
    <row r="23" spans="2:15" s="36" customFormat="1" ht="18.75" customHeight="1">
      <c r="B23" s="59">
        <v>20</v>
      </c>
      <c r="C23" s="357" t="s">
        <v>200</v>
      </c>
      <c r="D23" s="358">
        <v>134</v>
      </c>
      <c r="E23" s="364">
        <v>1339</v>
      </c>
      <c r="F23" s="365">
        <v>41.7</v>
      </c>
      <c r="G23" s="60"/>
      <c r="H23" s="61">
        <v>40</v>
      </c>
      <c r="I23" s="357" t="s">
        <v>201</v>
      </c>
      <c r="J23" s="382">
        <v>311</v>
      </c>
      <c r="K23" s="364">
        <v>1013</v>
      </c>
      <c r="L23" s="383">
        <v>46.7</v>
      </c>
      <c r="O23" s="64"/>
    </row>
    <row r="24" spans="2:12" s="36" customFormat="1" ht="18.75" customHeight="1">
      <c r="B24" s="538" t="s">
        <v>202</v>
      </c>
      <c r="C24" s="539"/>
      <c r="D24" s="539"/>
      <c r="E24" s="539"/>
      <c r="F24" s="539"/>
      <c r="G24" s="539"/>
      <c r="H24" s="539"/>
      <c r="I24" s="540"/>
      <c r="J24" s="384">
        <v>12249</v>
      </c>
      <c r="K24" s="384">
        <v>93702</v>
      </c>
      <c r="L24" s="385">
        <v>13.6</v>
      </c>
    </row>
    <row r="25" ht="14.25">
      <c r="J25"/>
    </row>
    <row r="26" ht="14.25">
      <c r="J26"/>
    </row>
    <row r="27" ht="14.25">
      <c r="J27"/>
    </row>
    <row r="28" ht="14.25">
      <c r="J28"/>
    </row>
    <row r="29" ht="14.25">
      <c r="J29"/>
    </row>
    <row r="30" spans="4:10" ht="14.25">
      <c r="D30" s="62"/>
      <c r="E30" s="62"/>
      <c r="F30" s="63"/>
      <c r="J30"/>
    </row>
    <row r="31" spans="4:10" ht="14.25">
      <c r="D31" s="62"/>
      <c r="E31" s="62"/>
      <c r="F31" s="63"/>
      <c r="J31"/>
    </row>
    <row r="32" spans="4:10" ht="14.25">
      <c r="D32" s="62"/>
      <c r="E32" s="62"/>
      <c r="F32" s="63"/>
      <c r="J32"/>
    </row>
    <row r="33" spans="4:10" ht="14.25">
      <c r="D33" s="62"/>
      <c r="E33" s="62"/>
      <c r="F33" s="63"/>
      <c r="J33"/>
    </row>
    <row r="34" spans="4:10" ht="14.25">
      <c r="D34" s="62"/>
      <c r="E34" s="62"/>
      <c r="F34" s="63"/>
      <c r="J34"/>
    </row>
    <row r="35" spans="4:10" ht="14.25">
      <c r="D35" s="62"/>
      <c r="E35" s="62"/>
      <c r="F35" s="63"/>
      <c r="J35"/>
    </row>
    <row r="36" spans="4:10" ht="14.25">
      <c r="D36" s="62"/>
      <c r="E36" s="62"/>
      <c r="F36" s="63"/>
      <c r="J36"/>
    </row>
    <row r="37" spans="4:10" ht="14.25">
      <c r="D37" s="62"/>
      <c r="E37" s="62"/>
      <c r="F37" s="63"/>
      <c r="J37"/>
    </row>
    <row r="38" spans="4:10" ht="14.25">
      <c r="D38" s="62"/>
      <c r="E38" s="62"/>
      <c r="F38" s="63"/>
      <c r="J38"/>
    </row>
    <row r="39" spans="4:10" ht="14.25">
      <c r="D39" s="62"/>
      <c r="E39" s="62"/>
      <c r="F39" s="63"/>
      <c r="J39"/>
    </row>
    <row r="40" spans="4:10" ht="14.25">
      <c r="D40" s="62"/>
      <c r="E40" s="62"/>
      <c r="F40" s="63"/>
      <c r="J40"/>
    </row>
    <row r="41" spans="4:10" ht="14.25">
      <c r="D41" s="62"/>
      <c r="E41" s="62"/>
      <c r="F41" s="63"/>
      <c r="J41"/>
    </row>
    <row r="42" spans="4:10" ht="14.25">
      <c r="D42" s="62"/>
      <c r="E42" s="62"/>
      <c r="F42" s="63"/>
      <c r="J42"/>
    </row>
    <row r="43" spans="4:10" ht="14.25">
      <c r="D43" s="62"/>
      <c r="E43" s="62"/>
      <c r="F43" s="63"/>
      <c r="J43"/>
    </row>
    <row r="44" spans="4:10" ht="14.25">
      <c r="D44" s="62"/>
      <c r="E44" s="62"/>
      <c r="F44" s="63"/>
      <c r="J44"/>
    </row>
    <row r="45" spans="4:10" ht="14.25">
      <c r="D45" s="62"/>
      <c r="E45" s="62"/>
      <c r="F45" s="63"/>
      <c r="J45"/>
    </row>
    <row r="46" spans="4:10" ht="14.25">
      <c r="D46" s="62"/>
      <c r="E46" s="62"/>
      <c r="F46" s="63"/>
      <c r="J46"/>
    </row>
    <row r="47" spans="4:10" ht="14.25">
      <c r="D47" s="62"/>
      <c r="E47" s="62"/>
      <c r="F47" s="63"/>
      <c r="J47"/>
    </row>
    <row r="48" spans="4:10" ht="14.25">
      <c r="D48" s="62"/>
      <c r="E48" s="62"/>
      <c r="F48" s="63"/>
      <c r="J48"/>
    </row>
    <row r="49" spans="4:10" ht="14.25">
      <c r="D49" s="62"/>
      <c r="E49" s="62"/>
      <c r="F49" s="63"/>
      <c r="J49"/>
    </row>
    <row r="50" spans="4:10" ht="14.25">
      <c r="D50" s="62"/>
      <c r="E50" s="62"/>
      <c r="J50"/>
    </row>
    <row r="51" spans="4:10" ht="14.25">
      <c r="D51" s="62"/>
      <c r="E51" s="62"/>
      <c r="J51"/>
    </row>
    <row r="52" spans="4:10" ht="14.25">
      <c r="D52" s="62"/>
      <c r="E52" s="62"/>
      <c r="J52"/>
    </row>
    <row r="53" spans="4:5" ht="14.25">
      <c r="D53" s="62"/>
      <c r="E53" s="62"/>
    </row>
  </sheetData>
  <sheetProtection/>
  <mergeCells count="4">
    <mergeCell ref="B1:L1"/>
    <mergeCell ref="B2:C2"/>
    <mergeCell ref="J2:L2"/>
    <mergeCell ref="B24:I24"/>
  </mergeCells>
  <printOptions/>
  <pageMargins left="0.76" right="0.5111111111111111" top="0.5506944444444445" bottom="0.3138888888888889" header="0.3138888888888889" footer="0.313888888888888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SheetLayoutView="100" zoomScalePageLayoutView="0" workbookViewId="0" topLeftCell="A1">
      <selection activeCell="Q27" sqref="Q27"/>
    </sheetView>
  </sheetViews>
  <sheetFormatPr defaultColWidth="20.50390625" defaultRowHeight="14.25"/>
  <cols>
    <col min="1" max="1" width="1.37890625" style="0" customWidth="1"/>
    <col min="2" max="2" width="21.00390625" style="0" customWidth="1"/>
    <col min="3" max="3" width="10.875" style="0" customWidth="1"/>
    <col min="4" max="4" width="6.50390625" style="0" customWidth="1"/>
    <col min="5" max="5" width="10.50390625" style="0" customWidth="1"/>
    <col min="6" max="6" width="11.25390625" style="0" customWidth="1"/>
    <col min="7" max="7" width="11.50390625" style="0" customWidth="1"/>
    <col min="8" max="8" width="10.125" style="0" customWidth="1"/>
    <col min="9" max="9" width="11.875" style="0" customWidth="1"/>
    <col min="10" max="10" width="11.50390625" style="0" customWidth="1"/>
    <col min="11" max="11" width="13.125" style="0" customWidth="1"/>
  </cols>
  <sheetData>
    <row r="1" spans="2:11" ht="52.5" customHeight="1">
      <c r="B1" s="541" t="s">
        <v>274</v>
      </c>
      <c r="C1" s="541"/>
      <c r="D1" s="541"/>
      <c r="E1" s="541"/>
      <c r="F1" s="541"/>
      <c r="G1" s="541"/>
      <c r="H1" s="541"/>
      <c r="I1" s="541"/>
      <c r="J1" s="541"/>
      <c r="K1" s="541"/>
    </row>
    <row r="2" spans="2:11" s="12" customFormat="1" ht="18" customHeight="1">
      <c r="B2" s="21" t="s">
        <v>203</v>
      </c>
      <c r="C2" s="21"/>
      <c r="D2" s="21"/>
      <c r="E2" s="21"/>
      <c r="F2" s="23"/>
      <c r="G2" s="24"/>
      <c r="H2" s="21"/>
      <c r="I2" s="21"/>
      <c r="J2" s="542" t="s">
        <v>1</v>
      </c>
      <c r="K2" s="542"/>
    </row>
    <row r="3" spans="2:11" ht="23.25" customHeight="1">
      <c r="B3" s="546" t="s">
        <v>204</v>
      </c>
      <c r="C3" s="543" t="s">
        <v>205</v>
      </c>
      <c r="D3" s="543"/>
      <c r="E3" s="543"/>
      <c r="F3" s="543"/>
      <c r="G3" s="543"/>
      <c r="H3" s="543"/>
      <c r="I3" s="549" t="s">
        <v>252</v>
      </c>
      <c r="J3" s="550"/>
      <c r="K3" s="551"/>
    </row>
    <row r="4" spans="2:11" ht="21" customHeight="1">
      <c r="B4" s="547"/>
      <c r="C4" s="544" t="s">
        <v>206</v>
      </c>
      <c r="D4" s="545"/>
      <c r="E4" s="545"/>
      <c r="F4" s="545" t="s">
        <v>207</v>
      </c>
      <c r="G4" s="545"/>
      <c r="H4" s="545"/>
      <c r="I4" s="552"/>
      <c r="J4" s="553"/>
      <c r="K4" s="554"/>
    </row>
    <row r="5" spans="2:11" ht="39" customHeight="1">
      <c r="B5" s="548"/>
      <c r="C5" s="209" t="s">
        <v>208</v>
      </c>
      <c r="D5" s="25" t="s">
        <v>71</v>
      </c>
      <c r="E5" s="25" t="s">
        <v>209</v>
      </c>
      <c r="F5" s="25" t="s">
        <v>208</v>
      </c>
      <c r="G5" s="25" t="s">
        <v>71</v>
      </c>
      <c r="H5" s="25" t="s">
        <v>209</v>
      </c>
      <c r="I5" s="25" t="s">
        <v>208</v>
      </c>
      <c r="J5" s="25" t="s">
        <v>71</v>
      </c>
      <c r="K5" s="37" t="s">
        <v>209</v>
      </c>
    </row>
    <row r="6" spans="2:11" ht="27" customHeight="1">
      <c r="B6" s="26" t="s">
        <v>210</v>
      </c>
      <c r="C6" s="410">
        <v>16</v>
      </c>
      <c r="D6" s="31">
        <v>130</v>
      </c>
      <c r="E6" s="32">
        <v>96.97</v>
      </c>
      <c r="F6" s="31">
        <v>3561</v>
      </c>
      <c r="G6" s="31">
        <v>33527</v>
      </c>
      <c r="H6" s="32">
        <v>13.81</v>
      </c>
      <c r="I6" s="31">
        <v>432</v>
      </c>
      <c r="J6" s="31">
        <v>9373</v>
      </c>
      <c r="K6" s="39">
        <v>2.61</v>
      </c>
    </row>
    <row r="7" spans="2:11" ht="27" customHeight="1">
      <c r="B7" s="27" t="s">
        <v>211</v>
      </c>
      <c r="C7" s="410">
        <v>16</v>
      </c>
      <c r="D7" s="31">
        <v>130</v>
      </c>
      <c r="E7" s="32">
        <v>96.97</v>
      </c>
      <c r="F7" s="31">
        <v>3561</v>
      </c>
      <c r="G7" s="31">
        <v>33527</v>
      </c>
      <c r="H7" s="32">
        <v>13.81</v>
      </c>
      <c r="I7" s="31">
        <v>432</v>
      </c>
      <c r="J7" s="31">
        <v>9373</v>
      </c>
      <c r="K7" s="39">
        <v>2.61</v>
      </c>
    </row>
    <row r="8" spans="2:11" ht="27" customHeight="1">
      <c r="B8" s="30" t="s">
        <v>212</v>
      </c>
      <c r="C8" s="410" t="s">
        <v>32</v>
      </c>
      <c r="D8" s="31">
        <v>2</v>
      </c>
      <c r="E8" s="32" t="s">
        <v>32</v>
      </c>
      <c r="F8" s="31">
        <v>68</v>
      </c>
      <c r="G8" s="31">
        <v>4269</v>
      </c>
      <c r="H8" s="32">
        <v>123.86</v>
      </c>
      <c r="I8" s="31" t="s">
        <v>32</v>
      </c>
      <c r="J8" s="31">
        <v>181</v>
      </c>
      <c r="K8" s="39">
        <v>-76.65</v>
      </c>
    </row>
    <row r="9" spans="2:11" ht="27" customHeight="1">
      <c r="B9" s="30" t="s">
        <v>213</v>
      </c>
      <c r="C9" s="410" t="s">
        <v>32</v>
      </c>
      <c r="D9" s="31" t="s">
        <v>32</v>
      </c>
      <c r="E9" s="32" t="s">
        <v>32</v>
      </c>
      <c r="F9" s="31" t="s">
        <v>32</v>
      </c>
      <c r="G9" s="31">
        <v>2</v>
      </c>
      <c r="H9" s="32">
        <v>101.12</v>
      </c>
      <c r="I9" s="31" t="s">
        <v>32</v>
      </c>
      <c r="J9" s="31">
        <v>3</v>
      </c>
      <c r="K9" s="39">
        <v>-92.68</v>
      </c>
    </row>
    <row r="10" spans="2:11" ht="27" customHeight="1">
      <c r="B10" s="30" t="s">
        <v>214</v>
      </c>
      <c r="C10" s="410">
        <v>16</v>
      </c>
      <c r="D10" s="31">
        <v>128</v>
      </c>
      <c r="E10" s="32">
        <v>100</v>
      </c>
      <c r="F10" s="31">
        <v>3493</v>
      </c>
      <c r="G10" s="31">
        <v>29256</v>
      </c>
      <c r="H10" s="32">
        <v>5.5</v>
      </c>
      <c r="I10" s="31">
        <v>432</v>
      </c>
      <c r="J10" s="31">
        <v>9189</v>
      </c>
      <c r="K10" s="39">
        <v>10.46</v>
      </c>
    </row>
    <row r="11" spans="2:11" ht="27" customHeight="1">
      <c r="B11" s="30" t="s">
        <v>215</v>
      </c>
      <c r="C11" s="414"/>
      <c r="D11" s="28"/>
      <c r="E11" s="29"/>
      <c r="F11" s="28"/>
      <c r="G11" s="28"/>
      <c r="H11" s="29"/>
      <c r="I11" s="28"/>
      <c r="J11" s="28"/>
      <c r="K11" s="38"/>
    </row>
    <row r="12" spans="2:11" ht="27" customHeight="1">
      <c r="B12" s="27" t="s">
        <v>216</v>
      </c>
      <c r="C12" s="414"/>
      <c r="D12" s="28"/>
      <c r="E12" s="29"/>
      <c r="F12" s="28"/>
      <c r="G12" s="28"/>
      <c r="H12" s="29"/>
      <c r="I12" s="28"/>
      <c r="J12" s="28"/>
      <c r="K12" s="38"/>
    </row>
    <row r="13" spans="2:11" ht="27" customHeight="1">
      <c r="B13" s="30" t="s">
        <v>217</v>
      </c>
      <c r="C13" s="410"/>
      <c r="D13" s="31"/>
      <c r="E13" s="32"/>
      <c r="F13" s="31"/>
      <c r="G13" s="31"/>
      <c r="H13" s="32"/>
      <c r="I13" s="31"/>
      <c r="J13" s="31"/>
      <c r="K13" s="39"/>
    </row>
    <row r="14" spans="2:11" ht="27" customHeight="1">
      <c r="B14" s="30" t="s">
        <v>218</v>
      </c>
      <c r="C14" s="410"/>
      <c r="D14" s="31"/>
      <c r="E14" s="32"/>
      <c r="F14" s="31"/>
      <c r="G14" s="31"/>
      <c r="H14" s="32"/>
      <c r="I14" s="31"/>
      <c r="J14" s="31"/>
      <c r="K14" s="39"/>
    </row>
    <row r="15" spans="2:11" ht="27" customHeight="1">
      <c r="B15" s="33" t="s">
        <v>219</v>
      </c>
      <c r="C15" s="411"/>
      <c r="D15" s="34"/>
      <c r="E15" s="35"/>
      <c r="F15" s="34"/>
      <c r="G15" s="34"/>
      <c r="H15" s="35"/>
      <c r="I15" s="34"/>
      <c r="J15" s="34"/>
      <c r="K15" s="40"/>
    </row>
    <row r="16" spans="2:11" ht="14.25">
      <c r="B16" s="36"/>
      <c r="C16" s="415"/>
      <c r="D16" s="36"/>
      <c r="E16" s="36"/>
      <c r="F16" s="36"/>
      <c r="G16" s="36"/>
      <c r="H16" s="36"/>
      <c r="I16" s="36"/>
      <c r="J16" s="36"/>
      <c r="K16" s="36"/>
    </row>
    <row r="17" ht="14.25">
      <c r="C17" s="413"/>
    </row>
    <row r="18" ht="14.25">
      <c r="C18" s="413"/>
    </row>
    <row r="19" ht="14.25">
      <c r="C19" s="413"/>
    </row>
    <row r="20" ht="14.25">
      <c r="C20" s="413"/>
    </row>
    <row r="21" ht="14.25">
      <c r="C21" s="413"/>
    </row>
    <row r="22" ht="14.25">
      <c r="C22" s="413"/>
    </row>
    <row r="23" ht="14.25">
      <c r="C23" s="413"/>
    </row>
  </sheetData>
  <sheetProtection/>
  <mergeCells count="7">
    <mergeCell ref="B1:K1"/>
    <mergeCell ref="J2:K2"/>
    <mergeCell ref="C3:H3"/>
    <mergeCell ref="C4:E4"/>
    <mergeCell ref="F4:H4"/>
    <mergeCell ref="B3:B5"/>
    <mergeCell ref="I3:K4"/>
  </mergeCells>
  <printOptions/>
  <pageMargins left="0.9048611111111111" right="0.16875" top="0.8263888888888888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3"/>
  <sheetViews>
    <sheetView zoomScale="85" zoomScaleNormal="85" zoomScaleSheetLayoutView="100" zoomScalePageLayoutView="0" workbookViewId="0" topLeftCell="A1">
      <selection activeCell="Q27" sqref="Q27"/>
    </sheetView>
  </sheetViews>
  <sheetFormatPr defaultColWidth="9.00390625" defaultRowHeight="14.25"/>
  <cols>
    <col min="1" max="1" width="0.5" style="0" customWidth="1"/>
    <col min="3" max="3" width="5.125" style="0" customWidth="1"/>
    <col min="4" max="4" width="7.875" style="0" customWidth="1"/>
    <col min="7" max="7" width="9.00390625" style="1" customWidth="1"/>
    <col min="9" max="9" width="7.375" style="0" customWidth="1"/>
    <col min="12" max="12" width="9.00390625" style="1" customWidth="1"/>
    <col min="13" max="13" width="7.625" style="0" customWidth="1"/>
    <col min="14" max="14" width="7.125" style="0" customWidth="1"/>
  </cols>
  <sheetData>
    <row r="1" spans="2:16" ht="40.5" customHeight="1">
      <c r="B1" s="568" t="s">
        <v>275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/>
    </row>
    <row r="2" spans="2:16" ht="16.5" customHeight="1"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4"/>
      <c r="N2" s="14"/>
      <c r="O2" s="14"/>
      <c r="P2" s="20"/>
    </row>
    <row r="3" spans="2:16" s="12" customFormat="1" ht="18.75" customHeight="1">
      <c r="B3" s="16" t="s">
        <v>220</v>
      </c>
      <c r="C3" s="16"/>
      <c r="D3" s="16"/>
      <c r="E3" s="16"/>
      <c r="F3" s="16"/>
      <c r="G3" s="570"/>
      <c r="H3" s="571"/>
      <c r="I3" s="572"/>
      <c r="J3" s="572"/>
      <c r="K3" s="572"/>
      <c r="L3" s="21"/>
      <c r="M3" s="16"/>
      <c r="N3" s="476" t="s">
        <v>1</v>
      </c>
      <c r="O3" s="476"/>
      <c r="P3" s="476"/>
    </row>
    <row r="4" spans="2:16" ht="24" customHeight="1">
      <c r="B4" s="562" t="s">
        <v>221</v>
      </c>
      <c r="C4" s="563"/>
      <c r="D4" s="573" t="s">
        <v>205</v>
      </c>
      <c r="E4" s="574"/>
      <c r="F4" s="574"/>
      <c r="G4" s="574"/>
      <c r="H4" s="574"/>
      <c r="I4" s="574"/>
      <c r="J4" s="574"/>
      <c r="K4" s="574"/>
      <c r="L4" s="575" t="s">
        <v>252</v>
      </c>
      <c r="M4" s="576"/>
      <c r="N4" s="576"/>
      <c r="O4" s="576"/>
      <c r="P4" s="577"/>
    </row>
    <row r="5" spans="2:16" ht="24" customHeight="1">
      <c r="B5" s="564"/>
      <c r="C5" s="565"/>
      <c r="D5" s="581" t="s">
        <v>206</v>
      </c>
      <c r="E5" s="490"/>
      <c r="F5" s="490"/>
      <c r="G5" s="490" t="s">
        <v>207</v>
      </c>
      <c r="H5" s="490"/>
      <c r="I5" s="490"/>
      <c r="J5" s="490"/>
      <c r="K5" s="490"/>
      <c r="L5" s="578"/>
      <c r="M5" s="579"/>
      <c r="N5" s="579"/>
      <c r="O5" s="579"/>
      <c r="P5" s="580"/>
    </row>
    <row r="6" spans="2:16" ht="35.25" customHeight="1">
      <c r="B6" s="566"/>
      <c r="C6" s="567"/>
      <c r="D6" s="17" t="s">
        <v>208</v>
      </c>
      <c r="E6" s="18" t="s">
        <v>222</v>
      </c>
      <c r="F6" s="18" t="s">
        <v>209</v>
      </c>
      <c r="G6" s="18" t="s">
        <v>88</v>
      </c>
      <c r="H6" s="18" t="s">
        <v>208</v>
      </c>
      <c r="I6" s="18" t="s">
        <v>222</v>
      </c>
      <c r="J6" s="18" t="s">
        <v>209</v>
      </c>
      <c r="K6" s="18" t="s">
        <v>223</v>
      </c>
      <c r="L6" s="18" t="s">
        <v>88</v>
      </c>
      <c r="M6" s="18" t="s">
        <v>208</v>
      </c>
      <c r="N6" s="18" t="s">
        <v>222</v>
      </c>
      <c r="O6" s="18" t="s">
        <v>209</v>
      </c>
      <c r="P6" s="22" t="s">
        <v>223</v>
      </c>
    </row>
    <row r="7" spans="2:16" ht="27.75" customHeight="1">
      <c r="B7" s="560" t="s">
        <v>224</v>
      </c>
      <c r="C7" s="561"/>
      <c r="D7" s="386">
        <v>16</v>
      </c>
      <c r="E7" s="386">
        <v>130</v>
      </c>
      <c r="F7" s="387">
        <v>96.97</v>
      </c>
      <c r="G7" s="386">
        <v>44100</v>
      </c>
      <c r="H7" s="386">
        <v>3561</v>
      </c>
      <c r="I7" s="386">
        <v>33527</v>
      </c>
      <c r="J7" s="387">
        <v>13.81</v>
      </c>
      <c r="K7" s="387">
        <v>76.0249433106576</v>
      </c>
      <c r="L7" s="386">
        <v>14650</v>
      </c>
      <c r="M7" s="386">
        <v>432</v>
      </c>
      <c r="N7" s="386">
        <v>9373</v>
      </c>
      <c r="O7" s="387">
        <v>2.61</v>
      </c>
      <c r="P7" s="388">
        <v>63.97952218430034</v>
      </c>
    </row>
    <row r="8" spans="2:16" s="13" customFormat="1" ht="27.75" customHeight="1">
      <c r="B8" s="555" t="s">
        <v>225</v>
      </c>
      <c r="C8" s="556"/>
      <c r="D8" s="201">
        <v>1</v>
      </c>
      <c r="E8" s="201">
        <v>38</v>
      </c>
      <c r="F8" s="389">
        <v>111.11</v>
      </c>
      <c r="G8" s="201">
        <v>9100</v>
      </c>
      <c r="H8" s="201">
        <v>100</v>
      </c>
      <c r="I8" s="201">
        <v>8032</v>
      </c>
      <c r="J8" s="390">
        <v>43.02</v>
      </c>
      <c r="K8" s="387">
        <v>88.26373626373626</v>
      </c>
      <c r="L8" s="201">
        <v>3050</v>
      </c>
      <c r="M8" s="201" t="s">
        <v>32</v>
      </c>
      <c r="N8" s="201">
        <v>3719</v>
      </c>
      <c r="O8" s="390">
        <v>53.8</v>
      </c>
      <c r="P8" s="388">
        <v>121.93442622950819</v>
      </c>
    </row>
    <row r="9" spans="2:16" ht="27.75" customHeight="1">
      <c r="B9" s="555" t="s">
        <v>14</v>
      </c>
      <c r="C9" s="556"/>
      <c r="D9" s="391">
        <v>3</v>
      </c>
      <c r="E9" s="391">
        <v>7</v>
      </c>
      <c r="F9" s="390">
        <v>-46.15</v>
      </c>
      <c r="G9" s="201">
        <v>3800</v>
      </c>
      <c r="H9" s="391">
        <v>703</v>
      </c>
      <c r="I9" s="391">
        <v>3040</v>
      </c>
      <c r="J9" s="390">
        <v>4.58</v>
      </c>
      <c r="K9" s="387">
        <v>80</v>
      </c>
      <c r="L9" s="201">
        <v>1300</v>
      </c>
      <c r="M9" s="201" t="s">
        <v>32</v>
      </c>
      <c r="N9" s="201">
        <v>907</v>
      </c>
      <c r="O9" s="390">
        <v>-42.34</v>
      </c>
      <c r="P9" s="388">
        <v>69.76923076923077</v>
      </c>
    </row>
    <row r="10" spans="2:16" ht="27.75" customHeight="1">
      <c r="B10" s="559" t="s">
        <v>16</v>
      </c>
      <c r="C10" s="556"/>
      <c r="D10" s="391">
        <v>2</v>
      </c>
      <c r="E10" s="391">
        <v>14</v>
      </c>
      <c r="F10" s="389">
        <v>-12.5</v>
      </c>
      <c r="G10" s="201">
        <v>5100</v>
      </c>
      <c r="H10" s="391">
        <v>335</v>
      </c>
      <c r="I10" s="391">
        <v>2684</v>
      </c>
      <c r="J10" s="390">
        <v>-29.96</v>
      </c>
      <c r="K10" s="387">
        <v>52.627450980392155</v>
      </c>
      <c r="L10" s="201">
        <v>1850</v>
      </c>
      <c r="M10" s="201">
        <v>9</v>
      </c>
      <c r="N10" s="201">
        <v>1333</v>
      </c>
      <c r="O10" s="390">
        <v>1.76</v>
      </c>
      <c r="P10" s="388">
        <v>72.05405405405405</v>
      </c>
    </row>
    <row r="11" spans="2:16" ht="27.75" customHeight="1">
      <c r="B11" s="555" t="s">
        <v>18</v>
      </c>
      <c r="C11" s="556"/>
      <c r="D11" s="201">
        <v>4</v>
      </c>
      <c r="E11" s="201">
        <v>14</v>
      </c>
      <c r="F11" s="389">
        <v>366.67</v>
      </c>
      <c r="G11" s="201">
        <v>5100</v>
      </c>
      <c r="H11" s="201">
        <v>1032</v>
      </c>
      <c r="I11" s="201">
        <v>4896</v>
      </c>
      <c r="J11" s="389">
        <v>1022.94</v>
      </c>
      <c r="K11" s="387">
        <v>96</v>
      </c>
      <c r="L11" s="201">
        <v>1850</v>
      </c>
      <c r="M11" s="201">
        <v>16</v>
      </c>
      <c r="N11" s="201">
        <v>1217</v>
      </c>
      <c r="O11" s="390">
        <v>34.33</v>
      </c>
      <c r="P11" s="388">
        <v>65.78378378378379</v>
      </c>
    </row>
    <row r="12" spans="2:16" ht="27.75" customHeight="1">
      <c r="B12" s="555" t="s">
        <v>20</v>
      </c>
      <c r="C12" s="556"/>
      <c r="D12" s="201" t="s">
        <v>32</v>
      </c>
      <c r="E12" s="201">
        <v>5</v>
      </c>
      <c r="F12" s="389">
        <v>150</v>
      </c>
      <c r="G12" s="201">
        <v>3800</v>
      </c>
      <c r="H12" s="201" t="s">
        <v>32</v>
      </c>
      <c r="I12" s="201">
        <v>1354</v>
      </c>
      <c r="J12" s="389">
        <v>-68.15</v>
      </c>
      <c r="K12" s="387">
        <v>35.63157894736842</v>
      </c>
      <c r="L12" s="201">
        <v>1150</v>
      </c>
      <c r="M12" s="391">
        <v>36</v>
      </c>
      <c r="N12" s="391">
        <v>372</v>
      </c>
      <c r="O12" s="390">
        <v>-8.15</v>
      </c>
      <c r="P12" s="388">
        <v>32.34782608695652</v>
      </c>
    </row>
    <row r="13" spans="2:16" ht="27.75" customHeight="1">
      <c r="B13" s="555" t="s">
        <v>22</v>
      </c>
      <c r="C13" s="556"/>
      <c r="D13" s="201">
        <v>1</v>
      </c>
      <c r="E13" s="201">
        <v>10</v>
      </c>
      <c r="F13" s="390">
        <v>66.67</v>
      </c>
      <c r="G13" s="201">
        <v>3800</v>
      </c>
      <c r="H13" s="201">
        <v>191</v>
      </c>
      <c r="I13" s="201">
        <v>3451</v>
      </c>
      <c r="J13" s="389">
        <v>31.12</v>
      </c>
      <c r="K13" s="387">
        <v>90.8157894736842</v>
      </c>
      <c r="L13" s="201">
        <v>1150</v>
      </c>
      <c r="M13" s="201" t="s">
        <v>32</v>
      </c>
      <c r="N13" s="201">
        <v>36</v>
      </c>
      <c r="O13" s="390">
        <v>-72.73</v>
      </c>
      <c r="P13" s="388">
        <v>3.130434782608696</v>
      </c>
    </row>
    <row r="14" spans="2:16" ht="27.75" customHeight="1">
      <c r="B14" s="555" t="s">
        <v>24</v>
      </c>
      <c r="C14" s="556"/>
      <c r="D14" s="391">
        <v>2</v>
      </c>
      <c r="E14" s="391">
        <v>22</v>
      </c>
      <c r="F14" s="390">
        <v>450</v>
      </c>
      <c r="G14" s="201">
        <v>3800</v>
      </c>
      <c r="H14" s="391">
        <v>106</v>
      </c>
      <c r="I14" s="391">
        <v>2140</v>
      </c>
      <c r="J14" s="389">
        <v>7.11</v>
      </c>
      <c r="K14" s="387">
        <v>56.315789473684205</v>
      </c>
      <c r="L14" s="201">
        <v>1150</v>
      </c>
      <c r="M14" s="391">
        <v>41</v>
      </c>
      <c r="N14" s="391">
        <v>277</v>
      </c>
      <c r="O14" s="389">
        <v>204.4</v>
      </c>
      <c r="P14" s="388">
        <v>24.08695652173913</v>
      </c>
    </row>
    <row r="15" spans="2:16" ht="27.75" customHeight="1">
      <c r="B15" s="555" t="s">
        <v>26</v>
      </c>
      <c r="C15" s="556"/>
      <c r="D15" s="201">
        <v>2</v>
      </c>
      <c r="E15" s="201">
        <v>17</v>
      </c>
      <c r="F15" s="390">
        <v>1600</v>
      </c>
      <c r="G15" s="201">
        <v>4500</v>
      </c>
      <c r="H15" s="201">
        <v>114</v>
      </c>
      <c r="I15" s="201">
        <v>2744</v>
      </c>
      <c r="J15" s="389">
        <v>76.92</v>
      </c>
      <c r="K15" s="387">
        <v>60.977777777777774</v>
      </c>
      <c r="L15" s="201">
        <v>1300</v>
      </c>
      <c r="M15" s="201">
        <v>22</v>
      </c>
      <c r="N15" s="201">
        <v>262</v>
      </c>
      <c r="O15" s="390">
        <v>523.81</v>
      </c>
      <c r="P15" s="388">
        <v>20.153846153846153</v>
      </c>
    </row>
    <row r="16" spans="2:16" ht="27.75" customHeight="1">
      <c r="B16" s="557" t="s">
        <v>28</v>
      </c>
      <c r="C16" s="558"/>
      <c r="D16" s="202">
        <v>1</v>
      </c>
      <c r="E16" s="202">
        <v>3</v>
      </c>
      <c r="F16" s="392">
        <v>0</v>
      </c>
      <c r="G16" s="202">
        <v>5100</v>
      </c>
      <c r="H16" s="202">
        <v>980</v>
      </c>
      <c r="I16" s="202">
        <v>5186</v>
      </c>
      <c r="J16" s="393">
        <v>-16.84</v>
      </c>
      <c r="K16" s="394">
        <v>101.68627450980392</v>
      </c>
      <c r="L16" s="202">
        <v>1850</v>
      </c>
      <c r="M16" s="202">
        <v>308</v>
      </c>
      <c r="N16" s="202">
        <v>1250</v>
      </c>
      <c r="O16" s="392">
        <v>-44.64</v>
      </c>
      <c r="P16" s="395">
        <v>67.56756756756756</v>
      </c>
    </row>
    <row r="17" spans="2:3" ht="14.25">
      <c r="B17" s="19"/>
      <c r="C17" s="412"/>
    </row>
    <row r="18" spans="2:3" ht="14.25">
      <c r="B18" s="19"/>
      <c r="C18" s="412"/>
    </row>
    <row r="19" ht="14.25">
      <c r="C19" s="413"/>
    </row>
    <row r="20" ht="14.25">
      <c r="C20" s="413"/>
    </row>
    <row r="21" ht="14.25">
      <c r="C21" s="413"/>
    </row>
    <row r="22" ht="14.25">
      <c r="C22" s="413"/>
    </row>
    <row r="23" ht="14.25">
      <c r="C23" s="413"/>
    </row>
  </sheetData>
  <sheetProtection/>
  <mergeCells count="18">
    <mergeCell ref="G5:K5"/>
    <mergeCell ref="B7:C7"/>
    <mergeCell ref="B8:C8"/>
    <mergeCell ref="B4:C6"/>
    <mergeCell ref="B9:C9"/>
    <mergeCell ref="B1:P1"/>
    <mergeCell ref="G3:K3"/>
    <mergeCell ref="N3:P3"/>
    <mergeCell ref="D4:K4"/>
    <mergeCell ref="L4:P5"/>
    <mergeCell ref="D5:F5"/>
    <mergeCell ref="B14:C14"/>
    <mergeCell ref="B15:C15"/>
    <mergeCell ref="B16:C16"/>
    <mergeCell ref="B10:C10"/>
    <mergeCell ref="B11:C11"/>
    <mergeCell ref="B12:C12"/>
    <mergeCell ref="B13:C13"/>
  </mergeCells>
  <printOptions/>
  <pageMargins left="0.66875" right="0.1388888888888889" top="0.8659722222222223" bottom="0.747916666666666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政策法规科四</cp:lastModifiedBy>
  <cp:lastPrinted>2014-11-04T01:06:43Z</cp:lastPrinted>
  <dcterms:created xsi:type="dcterms:W3CDTF">2002-08-07T08:50:00Z</dcterms:created>
  <dcterms:modified xsi:type="dcterms:W3CDTF">2014-11-10T02:23:27Z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