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15" windowWidth="19440" windowHeight="6840" activeTab="1"/>
  </bookViews>
  <sheets>
    <sheet name="危桥改造" sheetId="1" r:id="rId1"/>
    <sheet name="安保工程" sheetId="2" r:id="rId2"/>
  </sheets>
  <definedNames>
    <definedName name="_xlnm.Print_Area" localSheetId="1">'安保工程'!$A$1:$W$14</definedName>
    <definedName name="_xlnm.Print_Area" localSheetId="0">'危桥改造'!$A$2:$K$15</definedName>
    <definedName name="_xlnm.Print_Titles" localSheetId="1">'安保工程'!$1:$6</definedName>
    <definedName name="_xlnm.Print_Titles" localSheetId="0">'危桥改造'!$1:$3</definedName>
  </definedNames>
  <calcPr fullCalcOnLoad="1" fullPrecision="0"/>
</workbook>
</file>

<file path=xl/comments1.xml><?xml version="1.0" encoding="utf-8"?>
<comments xmlns="http://schemas.openxmlformats.org/spreadsheetml/2006/main">
  <authors>
    <author>刘英</author>
  </authors>
  <commentList>
    <comment ref="H12" authorId="0">
      <text>
        <r>
          <rPr>
            <b/>
            <sz val="9"/>
            <rFont val="宋体"/>
            <family val="0"/>
          </rPr>
          <t>刘英:</t>
        </r>
        <r>
          <rPr>
            <sz val="9"/>
            <rFont val="宋体"/>
            <family val="0"/>
          </rPr>
          <t xml:space="preserve">
之前省补了83.2万。</t>
        </r>
      </text>
    </comment>
  </commentList>
</comments>
</file>

<file path=xl/comments2.xml><?xml version="1.0" encoding="utf-8"?>
<comments xmlns="http://schemas.openxmlformats.org/spreadsheetml/2006/main">
  <authors>
    <author>作者</author>
  </authors>
  <commentList>
    <comment ref="P4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此列与标准表格不符</t>
        </r>
      </text>
    </comment>
  </commentList>
</comments>
</file>

<file path=xl/sharedStrings.xml><?xml version="1.0" encoding="utf-8"?>
<sst xmlns="http://schemas.openxmlformats.org/spreadsheetml/2006/main" count="122" uniqueCount="100">
  <si>
    <t>线路编号</t>
  </si>
  <si>
    <t>桥名</t>
  </si>
  <si>
    <t>桩号</t>
  </si>
  <si>
    <t>桥长(米)</t>
  </si>
  <si>
    <t>桥宽(米)</t>
  </si>
  <si>
    <t>建设性质</t>
  </si>
  <si>
    <t>设计批复文号</t>
  </si>
  <si>
    <t>改建</t>
  </si>
  <si>
    <t>加固</t>
  </si>
  <si>
    <t>核定省投资(万元)</t>
  </si>
  <si>
    <t>重建</t>
  </si>
  <si>
    <t>X072</t>
  </si>
  <si>
    <t>人民桥</t>
  </si>
  <si>
    <t>Y256</t>
  </si>
  <si>
    <t>Y117</t>
  </si>
  <si>
    <t>圆墩畲桥</t>
  </si>
  <si>
    <t>万安桥</t>
  </si>
  <si>
    <t>Y169</t>
  </si>
  <si>
    <t>X003</t>
  </si>
  <si>
    <t>Y461</t>
  </si>
  <si>
    <t>Y476</t>
  </si>
  <si>
    <t>青径桥</t>
  </si>
  <si>
    <t>琴口大桥</t>
  </si>
  <si>
    <t>石溪里桥</t>
  </si>
  <si>
    <t>蓝田桥</t>
  </si>
  <si>
    <t>梓里中桥</t>
  </si>
  <si>
    <t>梅市地公[2014]174号</t>
  </si>
  <si>
    <t>梅市地公〔2014〕174号</t>
  </si>
  <si>
    <t>梅市地公[2014]159号</t>
  </si>
  <si>
    <t>梅市地公[2014]158号</t>
  </si>
  <si>
    <t>三乐桥</t>
  </si>
  <si>
    <t>C041</t>
  </si>
  <si>
    <t>梅市地公[2014]151号</t>
  </si>
  <si>
    <t>梅市地公[2015]118号</t>
  </si>
  <si>
    <t>梅市地公[2014]163号</t>
  </si>
  <si>
    <t>华交字[2015]62号</t>
  </si>
  <si>
    <t>二十一、大埔县地方公路站</t>
  </si>
  <si>
    <t>二十二、丰顺县地方公路站</t>
  </si>
  <si>
    <t>二十三、五华县地方公路站</t>
  </si>
  <si>
    <t>本计划安排省投资
（万元）</t>
  </si>
  <si>
    <t>省已安排投资
(万元)</t>
  </si>
  <si>
    <t>总投资
(万元)</t>
  </si>
  <si>
    <t>2016年公路路网结构改造项目（危桥改造）省投资补助计划表</t>
  </si>
  <si>
    <t>2016年公路路网结构改造工程（安保工程）省投资补助计划表</t>
  </si>
  <si>
    <t>序号</t>
  </si>
  <si>
    <t>地级市单位</t>
  </si>
  <si>
    <t>县级单位</t>
  </si>
  <si>
    <t>路线编号</t>
  </si>
  <si>
    <t>路线名称</t>
  </si>
  <si>
    <t>起点桩号</t>
  </si>
  <si>
    <t>止点桩号</t>
  </si>
  <si>
    <t>起止长度（公里）</t>
  </si>
  <si>
    <t>主要建设内容及数量</t>
  </si>
  <si>
    <t>总投资</t>
  </si>
  <si>
    <t>其中：建安费用</t>
  </si>
  <si>
    <t>批复文号</t>
  </si>
  <si>
    <t>核定省投资</t>
  </si>
  <si>
    <t>省已安排补助</t>
  </si>
  <si>
    <t>本次省计划下达资金</t>
  </si>
  <si>
    <t>备注</t>
  </si>
  <si>
    <t>建设内容</t>
  </si>
  <si>
    <t>钢护栏(m)</t>
  </si>
  <si>
    <t>水泥混凝土护栏(m)</t>
  </si>
  <si>
    <t>裁弯取直长度（km)</t>
  </si>
  <si>
    <t>补助标准（%）</t>
  </si>
  <si>
    <t>行政区划名称</t>
  </si>
  <si>
    <t>行政区划代码</t>
  </si>
  <si>
    <t>路侧</t>
  </si>
  <si>
    <t>中间带</t>
  </si>
  <si>
    <t>合计</t>
  </si>
  <si>
    <t>梅州总站五华站</t>
  </si>
  <si>
    <t>五华站</t>
  </si>
  <si>
    <t>金坳线</t>
  </si>
  <si>
    <t>增设安保工程</t>
  </si>
  <si>
    <t>粤公养函[2014]258号</t>
  </si>
  <si>
    <t>梅州总站大埔站</t>
  </si>
  <si>
    <t>大埔站</t>
  </si>
  <si>
    <t>X006</t>
  </si>
  <si>
    <t>湖三线</t>
  </si>
  <si>
    <t>粤公养函[2014]305号</t>
  </si>
  <si>
    <t>梅州总站兴宁站</t>
  </si>
  <si>
    <t>兴宁站</t>
  </si>
  <si>
    <t xml:space="preserve">X015 </t>
  </si>
  <si>
    <t>岗汾线</t>
  </si>
  <si>
    <t>梅市地公[2013]145号</t>
  </si>
  <si>
    <t>梅州总站</t>
  </si>
  <si>
    <t>平远站</t>
  </si>
  <si>
    <t>X036</t>
  </si>
  <si>
    <t>东大线</t>
  </si>
  <si>
    <t>粤公养函[2014]256号</t>
  </si>
  <si>
    <t>X037</t>
  </si>
  <si>
    <t>畲湍线</t>
  </si>
  <si>
    <t>梅市地公[2013]144号</t>
  </si>
  <si>
    <t>X038</t>
  </si>
  <si>
    <t>麻泗线</t>
  </si>
  <si>
    <t>梅市地公[2011]233号</t>
  </si>
  <si>
    <t>蕉岭站</t>
  </si>
  <si>
    <t>X962</t>
  </si>
  <si>
    <t>金白线</t>
  </si>
  <si>
    <t>粤公养函[2014]253号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</si>
</sst>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#,##0.00_);[Red]\(#,##0.00\)"/>
    <numFmt numFmtId="182" formatCode="0.000_);[Red]\(0.000\)"/>
    <numFmt numFmtId="183" formatCode="0.00_);[Red]\(0.00\)"/>
    <numFmt numFmtId="184" formatCode="0_);[Red]\(0\)"/>
    <numFmt numFmtId="185" formatCode="0.0000_);[Red]\(0.0000\)"/>
    <numFmt numFmtId="186" formatCode="0.0_ "/>
    <numFmt numFmtId="187" formatCode="0.0"/>
    <numFmt numFmtId="188" formatCode="0.000_ "/>
    <numFmt numFmtId="189" formatCode="0.0_);[Red]\(0.0\)"/>
    <numFmt numFmtId="190" formatCode="0_ "/>
    <numFmt numFmtId="191" formatCode="0;[Red]0"/>
    <numFmt numFmtId="192" formatCode="0.0;[Red]0.0"/>
    <numFmt numFmtId="193" formatCode="0_);\(0\)"/>
    <numFmt numFmtId="194" formatCode="\K000\+000"/>
    <numFmt numFmtId="195" formatCode="\K0\+000"/>
    <numFmt numFmtId="196" formatCode="\K0\+000.0"/>
    <numFmt numFmtId="197" formatCode="0.0%"/>
  </numFmts>
  <fonts count="34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9"/>
      <name val="宋体"/>
      <family val="0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name val="Helv"/>
      <family val="2"/>
    </font>
    <font>
      <b/>
      <sz val="10"/>
      <name val="仿宋_GB2312"/>
      <family val="3"/>
    </font>
    <font>
      <b/>
      <sz val="10"/>
      <color indexed="8"/>
      <name val="宋体"/>
      <family val="0"/>
    </font>
    <font>
      <sz val="11"/>
      <color theme="1"/>
      <name val="Calibri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29" fillId="0" borderId="0">
      <alignment/>
      <protection/>
    </xf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4" fillId="24" borderId="0" xfId="0" applyNumberFormat="1" applyFont="1" applyFill="1" applyAlignment="1">
      <alignment horizontal="left" vertical="center" wrapText="1"/>
    </xf>
    <xf numFmtId="0" fontId="4" fillId="24" borderId="0" xfId="0" applyNumberFormat="1" applyFont="1" applyFill="1" applyAlignment="1">
      <alignment horizontal="center" vertical="center" wrapText="1"/>
    </xf>
    <xf numFmtId="0" fontId="24" fillId="24" borderId="10" xfId="0" applyNumberFormat="1" applyFont="1" applyFill="1" applyBorder="1" applyAlignment="1">
      <alignment horizontal="center" vertical="center" wrapText="1"/>
    </xf>
    <xf numFmtId="0" fontId="24" fillId="24" borderId="11" xfId="0" applyNumberFormat="1" applyFont="1" applyFill="1" applyBorder="1" applyAlignment="1">
      <alignment horizontal="center" vertical="center" wrapText="1"/>
    </xf>
    <xf numFmtId="0" fontId="24" fillId="24" borderId="11" xfId="50" applyNumberFormat="1" applyFont="1" applyFill="1" applyBorder="1" applyAlignment="1">
      <alignment horizontal="center" vertical="center" wrapText="1"/>
      <protection/>
    </xf>
    <xf numFmtId="0" fontId="24" fillId="24" borderId="12" xfId="50" applyNumberFormat="1" applyFont="1" applyFill="1" applyBorder="1" applyAlignment="1">
      <alignment horizontal="center" vertical="center" wrapText="1"/>
      <protection/>
    </xf>
    <xf numFmtId="0" fontId="12" fillId="24" borderId="0" xfId="0" applyNumberFormat="1" applyFont="1" applyFill="1" applyAlignment="1">
      <alignment horizontal="center" vertical="center" wrapText="1"/>
    </xf>
    <xf numFmtId="0" fontId="24" fillId="24" borderId="12" xfId="0" applyNumberFormat="1" applyFont="1" applyFill="1" applyBorder="1" applyAlignment="1">
      <alignment horizontal="center" vertical="center" wrapText="1"/>
    </xf>
    <xf numFmtId="0" fontId="24" fillId="24" borderId="11" xfId="0" applyNumberFormat="1" applyFont="1" applyFill="1" applyBorder="1" applyAlignment="1">
      <alignment horizontal="center" vertical="center"/>
    </xf>
    <xf numFmtId="0" fontId="25" fillId="24" borderId="0" xfId="44" applyFont="1" applyFill="1" applyBorder="1" applyAlignment="1">
      <alignment horizontal="center" vertical="center"/>
      <protection/>
    </xf>
    <xf numFmtId="0" fontId="26" fillId="24" borderId="0" xfId="44" applyFont="1" applyFill="1" applyAlignment="1">
      <alignment horizontal="center" vertical="center"/>
      <protection/>
    </xf>
    <xf numFmtId="0" fontId="26" fillId="24" borderId="0" xfId="44" applyFont="1" applyFill="1" applyBorder="1" applyAlignment="1">
      <alignment horizontal="center" vertical="center"/>
      <protection/>
    </xf>
    <xf numFmtId="0" fontId="25" fillId="24" borderId="0" xfId="44" applyFont="1" applyFill="1" applyBorder="1" applyAlignment="1">
      <alignment horizontal="left" vertical="center"/>
      <protection/>
    </xf>
    <xf numFmtId="0" fontId="27" fillId="24" borderId="0" xfId="44" applyFont="1" applyFill="1" applyBorder="1" applyAlignment="1">
      <alignment horizontal="center" vertical="center"/>
      <protection/>
    </xf>
    <xf numFmtId="0" fontId="26" fillId="24" borderId="0" xfId="44" applyFont="1" applyFill="1" applyBorder="1" applyAlignment="1">
      <alignment horizontal="center" vertical="center" wrapText="1"/>
      <protection/>
    </xf>
    <xf numFmtId="0" fontId="28" fillId="24" borderId="11" xfId="44" applyFont="1" applyFill="1" applyBorder="1" applyAlignment="1">
      <alignment horizontal="center" vertical="center" wrapText="1"/>
      <protection/>
    </xf>
    <xf numFmtId="184" fontId="28" fillId="24" borderId="11" xfId="44" applyNumberFormat="1" applyFont="1" applyFill="1" applyBorder="1" applyAlignment="1">
      <alignment horizontal="center" vertical="center" wrapText="1"/>
      <protection/>
    </xf>
    <xf numFmtId="0" fontId="28" fillId="24" borderId="12" xfId="44" applyFont="1" applyFill="1" applyBorder="1" applyAlignment="1">
      <alignment horizontal="center" vertical="center" wrapText="1"/>
      <protection/>
    </xf>
    <xf numFmtId="0" fontId="28" fillId="24" borderId="11" xfId="44" applyNumberFormat="1" applyFont="1" applyFill="1" applyBorder="1" applyAlignment="1">
      <alignment horizontal="center" vertical="center" wrapText="1"/>
      <protection/>
    </xf>
    <xf numFmtId="49" fontId="28" fillId="24" borderId="11" xfId="44" applyNumberFormat="1" applyFont="1" applyFill="1" applyBorder="1" applyAlignment="1">
      <alignment horizontal="center" vertical="center"/>
      <protection/>
    </xf>
    <xf numFmtId="49" fontId="28" fillId="24" borderId="11" xfId="44" applyNumberFormat="1" applyFont="1" applyFill="1" applyBorder="1" applyAlignment="1">
      <alignment horizontal="center" vertical="center" wrapText="1"/>
      <protection/>
    </xf>
    <xf numFmtId="0" fontId="28" fillId="24" borderId="11" xfId="44" applyNumberFormat="1" applyFont="1" applyFill="1" applyBorder="1" applyAlignment="1">
      <alignment horizontal="center" vertical="center"/>
      <protection/>
    </xf>
    <xf numFmtId="190" fontId="28" fillId="24" borderId="11" xfId="44" applyNumberFormat="1" applyFont="1" applyFill="1" applyBorder="1" applyAlignment="1">
      <alignment horizontal="center" vertical="center"/>
      <protection/>
    </xf>
    <xf numFmtId="0" fontId="28" fillId="24" borderId="0" xfId="44" applyFont="1" applyFill="1" applyAlignment="1">
      <alignment horizontal="center" vertical="center"/>
      <protection/>
    </xf>
    <xf numFmtId="0" fontId="28" fillId="24" borderId="10" xfId="44" applyNumberFormat="1" applyFont="1" applyFill="1" applyBorder="1" applyAlignment="1">
      <alignment horizontal="center" vertical="center"/>
      <protection/>
    </xf>
    <xf numFmtId="182" fontId="28" fillId="24" borderId="11" xfId="44" applyNumberFormat="1" applyFont="1" applyFill="1" applyBorder="1" applyAlignment="1">
      <alignment horizontal="center" vertical="center" shrinkToFit="1"/>
      <protection/>
    </xf>
    <xf numFmtId="183" fontId="28" fillId="24" borderId="11" xfId="44" applyNumberFormat="1" applyFont="1" applyFill="1" applyBorder="1" applyAlignment="1">
      <alignment horizontal="center" vertical="center" wrapText="1"/>
      <protection/>
    </xf>
    <xf numFmtId="0" fontId="28" fillId="24" borderId="11" xfId="44" applyFont="1" applyFill="1" applyBorder="1" applyAlignment="1">
      <alignment horizontal="center" vertical="center"/>
      <protection/>
    </xf>
    <xf numFmtId="9" fontId="28" fillId="24" borderId="11" xfId="34" applyFont="1" applyFill="1" applyBorder="1" applyAlignment="1">
      <alignment horizontal="center" vertical="center" wrapText="1"/>
    </xf>
    <xf numFmtId="0" fontId="28" fillId="24" borderId="11" xfId="44" applyFont="1" applyFill="1" applyBorder="1" applyAlignment="1">
      <alignment horizontal="left" vertical="center" wrapText="1"/>
      <protection/>
    </xf>
    <xf numFmtId="190" fontId="28" fillId="24" borderId="11" xfId="44" applyNumberFormat="1" applyFont="1" applyFill="1" applyBorder="1" applyAlignment="1">
      <alignment horizontal="center" vertical="center" wrapText="1"/>
      <protection/>
    </xf>
    <xf numFmtId="0" fontId="26" fillId="24" borderId="12" xfId="44" applyFont="1" applyFill="1" applyBorder="1" applyAlignment="1">
      <alignment horizontal="left" wrapText="1"/>
      <protection/>
    </xf>
    <xf numFmtId="9" fontId="28" fillId="24" borderId="11" xfId="34" applyFont="1" applyFill="1" applyBorder="1" applyAlignment="1">
      <alignment horizontal="center" vertical="center"/>
    </xf>
    <xf numFmtId="0" fontId="28" fillId="24" borderId="0" xfId="44" applyFont="1" applyFill="1" applyAlignment="1">
      <alignment horizontal="center" vertical="center" wrapText="1"/>
      <protection/>
    </xf>
    <xf numFmtId="0" fontId="28" fillId="24" borderId="11" xfId="49" applyFont="1" applyFill="1" applyBorder="1" applyAlignment="1">
      <alignment horizontal="center" vertical="center" wrapText="1"/>
      <protection/>
    </xf>
    <xf numFmtId="184" fontId="28" fillId="24" borderId="12" xfId="44" applyNumberFormat="1" applyFont="1" applyFill="1" applyBorder="1" applyAlignment="1">
      <alignment horizontal="center" vertical="center" wrapText="1"/>
      <protection/>
    </xf>
    <xf numFmtId="49" fontId="30" fillId="24" borderId="0" xfId="44" applyNumberFormat="1" applyFont="1" applyFill="1" applyAlignment="1">
      <alignment horizontal="center" vertical="center"/>
      <protection/>
    </xf>
    <xf numFmtId="0" fontId="30" fillId="24" borderId="0" xfId="44" applyFont="1" applyFill="1" applyAlignment="1">
      <alignment horizontal="left" vertical="center" wrapText="1"/>
      <protection/>
    </xf>
    <xf numFmtId="0" fontId="30" fillId="24" borderId="0" xfId="44" applyFont="1" applyFill="1" applyAlignment="1">
      <alignment horizontal="center" vertical="center" wrapText="1"/>
      <protection/>
    </xf>
    <xf numFmtId="0" fontId="30" fillId="24" borderId="0" xfId="44" applyFont="1" applyFill="1" applyAlignment="1">
      <alignment horizontal="center" vertical="center"/>
      <protection/>
    </xf>
    <xf numFmtId="0" fontId="30" fillId="24" borderId="0" xfId="44" applyNumberFormat="1" applyFont="1" applyFill="1" applyAlignment="1">
      <alignment horizontal="center" vertical="center"/>
      <protection/>
    </xf>
    <xf numFmtId="184" fontId="30" fillId="24" borderId="0" xfId="44" applyNumberFormat="1" applyFont="1" applyFill="1" applyAlignment="1">
      <alignment horizontal="center" vertical="center" wrapText="1"/>
      <protection/>
    </xf>
    <xf numFmtId="0" fontId="31" fillId="24" borderId="11" xfId="0" applyNumberFormat="1" applyFont="1" applyFill="1" applyBorder="1" applyAlignment="1">
      <alignment horizontal="center" vertical="center" wrapText="1"/>
    </xf>
    <xf numFmtId="0" fontId="31" fillId="24" borderId="10" xfId="0" applyNumberFormat="1" applyFont="1" applyFill="1" applyBorder="1" applyAlignment="1">
      <alignment horizontal="center" vertical="center" wrapText="1"/>
    </xf>
    <xf numFmtId="0" fontId="31" fillId="24" borderId="11" xfId="0" applyNumberFormat="1" applyFont="1" applyFill="1" applyBorder="1" applyAlignment="1">
      <alignment horizontal="center" vertical="center" wrapText="1"/>
    </xf>
    <xf numFmtId="0" fontId="4" fillId="24" borderId="0" xfId="0" applyNumberFormat="1" applyFont="1" applyFill="1" applyAlignment="1">
      <alignment horizontal="left" vertical="center" wrapText="1"/>
    </xf>
    <xf numFmtId="0" fontId="22" fillId="24" borderId="0" xfId="0" applyNumberFormat="1" applyFont="1" applyFill="1" applyAlignment="1">
      <alignment horizontal="center" vertical="center" wrapText="1"/>
    </xf>
    <xf numFmtId="0" fontId="23" fillId="24" borderId="0" xfId="0" applyNumberFormat="1" applyFont="1" applyFill="1" applyAlignment="1">
      <alignment horizontal="center" vertical="center" wrapText="1"/>
    </xf>
    <xf numFmtId="0" fontId="28" fillId="24" borderId="11" xfId="44" applyFont="1" applyFill="1" applyBorder="1" applyAlignment="1">
      <alignment horizontal="center" vertical="center" wrapText="1"/>
      <protection/>
    </xf>
    <xf numFmtId="184" fontId="28" fillId="24" borderId="11" xfId="44" applyNumberFormat="1" applyFont="1" applyFill="1" applyBorder="1" applyAlignment="1">
      <alignment horizontal="center" vertical="center" wrapText="1"/>
      <protection/>
    </xf>
    <xf numFmtId="0" fontId="25" fillId="24" borderId="0" xfId="44" applyFont="1" applyFill="1" applyBorder="1" applyAlignment="1">
      <alignment horizontal="center" vertical="center"/>
      <protection/>
    </xf>
    <xf numFmtId="49" fontId="28" fillId="24" borderId="10" xfId="44" applyNumberFormat="1" applyFont="1" applyFill="1" applyBorder="1" applyAlignment="1">
      <alignment horizontal="center" vertical="center" wrapText="1"/>
      <protection/>
    </xf>
    <xf numFmtId="0" fontId="28" fillId="24" borderId="13" xfId="44" applyFont="1" applyFill="1" applyBorder="1" applyAlignment="1">
      <alignment horizontal="center" vertical="center" wrapText="1"/>
      <protection/>
    </xf>
    <xf numFmtId="0" fontId="28" fillId="24" borderId="14" xfId="44" applyFont="1" applyFill="1" applyBorder="1" applyAlignment="1">
      <alignment horizontal="center" vertical="center" wrapText="1"/>
      <protection/>
    </xf>
    <xf numFmtId="0" fontId="28" fillId="24" borderId="15" xfId="44" applyFont="1" applyFill="1" applyBorder="1" applyAlignment="1">
      <alignment horizontal="center" vertical="center" wrapText="1"/>
      <protection/>
    </xf>
    <xf numFmtId="49" fontId="28" fillId="24" borderId="10" xfId="44" applyNumberFormat="1" applyFont="1" applyFill="1" applyBorder="1" applyAlignment="1">
      <alignment horizontal="center" vertical="center"/>
      <protection/>
    </xf>
    <xf numFmtId="49" fontId="28" fillId="24" borderId="11" xfId="44" applyNumberFormat="1" applyFont="1" applyFill="1" applyBorder="1" applyAlignment="1">
      <alignment horizontal="center" vertical="center"/>
      <protection/>
    </xf>
    <xf numFmtId="0" fontId="28" fillId="24" borderId="12" xfId="44" applyFont="1" applyFill="1" applyBorder="1" applyAlignment="1">
      <alignment horizontal="center" vertical="center" wrapText="1"/>
      <protection/>
    </xf>
  </cellXfs>
  <cellStyles count="6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百分比 2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9" xfId="41"/>
    <cellStyle name="常规 2" xfId="42"/>
    <cellStyle name="常规 26" xfId="43"/>
    <cellStyle name="常规 3" xfId="44"/>
    <cellStyle name="常规 5" xfId="45"/>
    <cellStyle name="常规 6" xfId="46"/>
    <cellStyle name="常规 7" xfId="47"/>
    <cellStyle name="常规 8" xfId="48"/>
    <cellStyle name="常规_2012安保工程项目计划申报表（梅州公路局）" xfId="49"/>
    <cellStyle name="常规_Sheet1" xfId="50"/>
    <cellStyle name="Hyperlink" xfId="51"/>
    <cellStyle name="好" xfId="52"/>
    <cellStyle name="汇总" xfId="53"/>
    <cellStyle name="Currency" xfId="54"/>
    <cellStyle name="Currency [0]" xfId="55"/>
    <cellStyle name="计算" xfId="56"/>
    <cellStyle name="检查单元格" xfId="57"/>
    <cellStyle name="解释性文本" xfId="58"/>
    <cellStyle name="警告文本" xfId="59"/>
    <cellStyle name="链接单元格" xfId="60"/>
    <cellStyle name="Comma" xfId="61"/>
    <cellStyle name="Comma [0]" xfId="62"/>
    <cellStyle name="强调文字颜色 1" xfId="63"/>
    <cellStyle name="强调文字颜色 2" xfId="64"/>
    <cellStyle name="强调文字颜色 3" xfId="65"/>
    <cellStyle name="强调文字颜色 4" xfId="66"/>
    <cellStyle name="强调文字颜色 5" xfId="67"/>
    <cellStyle name="强调文字颜色 6" xfId="68"/>
    <cellStyle name="适中" xfId="69"/>
    <cellStyle name="输出" xfId="70"/>
    <cellStyle name="输入" xfId="71"/>
    <cellStyle name="样式 1" xfId="72"/>
    <cellStyle name="Followed Hyperlink" xfId="73"/>
    <cellStyle name="注释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showZeros="0" workbookViewId="0" topLeftCell="A1">
      <selection activeCell="B8" sqref="A8:C14"/>
    </sheetView>
  </sheetViews>
  <sheetFormatPr defaultColWidth="7.625" defaultRowHeight="14.25" outlineLevelRow="2"/>
  <cols>
    <col min="1" max="1" width="9.375" style="2" customWidth="1"/>
    <col min="2" max="2" width="17.125" style="1" customWidth="1"/>
    <col min="3" max="3" width="12.25390625" style="2" customWidth="1"/>
    <col min="4" max="4" width="8.75390625" style="2" customWidth="1"/>
    <col min="5" max="5" width="6.375" style="2" customWidth="1"/>
    <col min="6" max="6" width="5.25390625" style="2" customWidth="1"/>
    <col min="7" max="10" width="10.00390625" style="2" customWidth="1"/>
    <col min="11" max="11" width="19.625" style="2" customWidth="1"/>
    <col min="12" max="12" width="7.625" style="2" customWidth="1"/>
    <col min="13" max="13" width="9.50390625" style="2" bestFit="1" customWidth="1"/>
    <col min="14" max="16384" width="7.625" style="2" customWidth="1"/>
  </cols>
  <sheetData>
    <row r="1" spans="1:2" ht="6.75" customHeight="1">
      <c r="A1" s="46"/>
      <c r="B1" s="46"/>
    </row>
    <row r="2" spans="1:11" ht="23.25" customHeight="1">
      <c r="A2" s="47" t="s">
        <v>42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s="7" customFormat="1" ht="39.75" customHeight="1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41</v>
      </c>
      <c r="H3" s="5" t="s">
        <v>9</v>
      </c>
      <c r="I3" s="5" t="s">
        <v>40</v>
      </c>
      <c r="J3" s="5" t="s">
        <v>39</v>
      </c>
      <c r="K3" s="6" t="s">
        <v>6</v>
      </c>
    </row>
    <row r="4" spans="1:11" ht="19.5" customHeight="1" outlineLevel="2">
      <c r="A4" s="44" t="s">
        <v>36</v>
      </c>
      <c r="B4" s="45"/>
      <c r="C4" s="45"/>
      <c r="D4" s="43">
        <f>SUBTOTAL(9,D5:D6)</f>
        <v>116.6</v>
      </c>
      <c r="E4" s="43"/>
      <c r="F4" s="43"/>
      <c r="G4" s="43">
        <f>SUBTOTAL(9,G5:G6)</f>
        <v>412.6</v>
      </c>
      <c r="H4" s="43">
        <f>SUBTOTAL(9,H5:H6)</f>
        <v>97</v>
      </c>
      <c r="I4" s="43">
        <f>SUBTOTAL(9,I5:I6)</f>
        <v>0</v>
      </c>
      <c r="J4" s="43">
        <f>SUBTOTAL(9,J5:J6)</f>
        <v>97</v>
      </c>
      <c r="K4" s="8"/>
    </row>
    <row r="5" spans="1:11" ht="19.5" customHeight="1" outlineLevel="2">
      <c r="A5" s="3" t="s">
        <v>11</v>
      </c>
      <c r="B5" s="4" t="s">
        <v>25</v>
      </c>
      <c r="C5" s="4">
        <v>123100</v>
      </c>
      <c r="D5" s="4">
        <v>60.6</v>
      </c>
      <c r="E5" s="4">
        <v>8.5</v>
      </c>
      <c r="F5" s="4" t="s">
        <v>8</v>
      </c>
      <c r="G5" s="4">
        <v>87.9</v>
      </c>
      <c r="H5" s="4">
        <v>30</v>
      </c>
      <c r="I5" s="4"/>
      <c r="J5" s="4">
        <v>30</v>
      </c>
      <c r="K5" s="8" t="s">
        <v>26</v>
      </c>
    </row>
    <row r="6" spans="1:11" ht="19.5" customHeight="1" outlineLevel="2">
      <c r="A6" s="3" t="s">
        <v>11</v>
      </c>
      <c r="B6" s="9" t="s">
        <v>12</v>
      </c>
      <c r="C6" s="4">
        <v>76200</v>
      </c>
      <c r="D6" s="4">
        <v>56</v>
      </c>
      <c r="E6" s="4">
        <v>15</v>
      </c>
      <c r="F6" s="4" t="s">
        <v>7</v>
      </c>
      <c r="G6" s="4">
        <v>324.7</v>
      </c>
      <c r="H6" s="4">
        <v>67</v>
      </c>
      <c r="I6" s="4"/>
      <c r="J6" s="4">
        <v>67</v>
      </c>
      <c r="K6" s="8" t="s">
        <v>27</v>
      </c>
    </row>
    <row r="7" spans="1:11" ht="19.5" customHeight="1" outlineLevel="1">
      <c r="A7" s="44" t="s">
        <v>37</v>
      </c>
      <c r="B7" s="45"/>
      <c r="C7" s="45"/>
      <c r="D7" s="43">
        <f>SUBTOTAL(9,D8:D9)</f>
        <v>66.7</v>
      </c>
      <c r="E7" s="43"/>
      <c r="F7" s="43"/>
      <c r="G7" s="43">
        <f>SUBTOTAL(9,G8:G9)</f>
        <v>211.04</v>
      </c>
      <c r="H7" s="43">
        <f>SUBTOTAL(9,H8:H9)</f>
        <v>44</v>
      </c>
      <c r="I7" s="43">
        <f>SUBTOTAL(9,I8:I9)</f>
        <v>0</v>
      </c>
      <c r="J7" s="43">
        <f>SUBTOTAL(9,J8:J9)</f>
        <v>44</v>
      </c>
      <c r="K7" s="8"/>
    </row>
    <row r="8" spans="1:11" ht="19.5" customHeight="1" outlineLevel="2">
      <c r="A8" s="3" t="s">
        <v>13</v>
      </c>
      <c r="B8" s="9" t="s">
        <v>15</v>
      </c>
      <c r="C8" s="4">
        <v>7302</v>
      </c>
      <c r="D8" s="4">
        <v>24</v>
      </c>
      <c r="E8" s="4">
        <v>7.8</v>
      </c>
      <c r="F8" s="4" t="s">
        <v>8</v>
      </c>
      <c r="G8" s="4">
        <v>29</v>
      </c>
      <c r="H8" s="4">
        <v>11</v>
      </c>
      <c r="I8" s="4"/>
      <c r="J8" s="4">
        <v>11</v>
      </c>
      <c r="K8" s="8" t="s">
        <v>28</v>
      </c>
    </row>
    <row r="9" spans="1:11" ht="19.5" customHeight="1" outlineLevel="2">
      <c r="A9" s="3" t="s">
        <v>14</v>
      </c>
      <c r="B9" s="9" t="s">
        <v>16</v>
      </c>
      <c r="C9" s="4">
        <v>16640</v>
      </c>
      <c r="D9" s="4">
        <v>42.7</v>
      </c>
      <c r="E9" s="4">
        <v>8.5</v>
      </c>
      <c r="F9" s="4" t="s">
        <v>7</v>
      </c>
      <c r="G9" s="4">
        <v>182.04</v>
      </c>
      <c r="H9" s="4">
        <v>33</v>
      </c>
      <c r="I9" s="4"/>
      <c r="J9" s="4">
        <v>33</v>
      </c>
      <c r="K9" s="8" t="s">
        <v>29</v>
      </c>
    </row>
    <row r="10" spans="1:11" ht="19.5" customHeight="1" outlineLevel="1">
      <c r="A10" s="44" t="s">
        <v>38</v>
      </c>
      <c r="B10" s="45"/>
      <c r="C10" s="45"/>
      <c r="D10" s="43">
        <f>SUBTOTAL(9,D11:D15)</f>
        <v>398.5</v>
      </c>
      <c r="E10" s="43"/>
      <c r="F10" s="43"/>
      <c r="G10" s="43">
        <f>SUBTOTAL(9,G11:G15)</f>
        <v>1585.6</v>
      </c>
      <c r="H10" s="43">
        <f>SUBTOTAL(9,H11:H15)</f>
        <v>357.7</v>
      </c>
      <c r="I10" s="43">
        <f>SUBTOTAL(9,I11:I15)</f>
        <v>110.2</v>
      </c>
      <c r="J10" s="43">
        <f>SUBTOTAL(9,J11:J15)</f>
        <v>248</v>
      </c>
      <c r="K10" s="8"/>
    </row>
    <row r="11" spans="1:11" ht="19.5" customHeight="1" outlineLevel="1">
      <c r="A11" s="3" t="s">
        <v>17</v>
      </c>
      <c r="B11" s="4" t="s">
        <v>21</v>
      </c>
      <c r="C11" s="4">
        <v>1050</v>
      </c>
      <c r="D11" s="4">
        <v>58.7</v>
      </c>
      <c r="E11" s="4">
        <v>8</v>
      </c>
      <c r="F11" s="4" t="s">
        <v>7</v>
      </c>
      <c r="G11" s="4">
        <v>195.9</v>
      </c>
      <c r="H11" s="4">
        <v>42</v>
      </c>
      <c r="I11" s="4">
        <v>27</v>
      </c>
      <c r="J11" s="4">
        <v>15</v>
      </c>
      <c r="K11" s="8" t="s">
        <v>32</v>
      </c>
    </row>
    <row r="12" spans="1:11" ht="19.5" customHeight="1" outlineLevel="1">
      <c r="A12" s="3" t="s">
        <v>18</v>
      </c>
      <c r="B12" s="4" t="s">
        <v>22</v>
      </c>
      <c r="C12" s="4">
        <v>8982</v>
      </c>
      <c r="D12" s="4">
        <v>116.7</v>
      </c>
      <c r="E12" s="4">
        <v>15</v>
      </c>
      <c r="F12" s="4" t="s">
        <v>7</v>
      </c>
      <c r="G12" s="4">
        <v>825.3</v>
      </c>
      <c r="H12" s="4">
        <v>192</v>
      </c>
      <c r="I12" s="4">
        <v>83.2</v>
      </c>
      <c r="J12" s="4">
        <v>109</v>
      </c>
      <c r="K12" s="8" t="s">
        <v>33</v>
      </c>
    </row>
    <row r="13" spans="1:11" ht="19.5" customHeight="1" outlineLevel="1">
      <c r="A13" s="3" t="s">
        <v>19</v>
      </c>
      <c r="B13" s="4" t="s">
        <v>23</v>
      </c>
      <c r="C13" s="4">
        <v>1953</v>
      </c>
      <c r="D13" s="4">
        <v>62.7</v>
      </c>
      <c r="E13" s="4">
        <v>5</v>
      </c>
      <c r="F13" s="4" t="s">
        <v>10</v>
      </c>
      <c r="G13" s="4">
        <v>152</v>
      </c>
      <c r="H13" s="4">
        <v>25</v>
      </c>
      <c r="I13" s="4"/>
      <c r="J13" s="4">
        <v>25</v>
      </c>
      <c r="K13" s="8" t="s">
        <v>34</v>
      </c>
    </row>
    <row r="14" spans="1:11" ht="19.5" customHeight="1" outlineLevel="1">
      <c r="A14" s="3" t="s">
        <v>31</v>
      </c>
      <c r="B14" s="4" t="s">
        <v>30</v>
      </c>
      <c r="C14" s="4">
        <v>15</v>
      </c>
      <c r="D14" s="4">
        <v>58.7</v>
      </c>
      <c r="E14" s="4">
        <v>5.5</v>
      </c>
      <c r="F14" s="4" t="s">
        <v>10</v>
      </c>
      <c r="G14" s="4">
        <v>134.4</v>
      </c>
      <c r="H14" s="4">
        <v>26</v>
      </c>
      <c r="I14" s="4"/>
      <c r="J14" s="4">
        <v>26</v>
      </c>
      <c r="K14" s="8" t="s">
        <v>34</v>
      </c>
    </row>
    <row r="15" spans="1:11" ht="19.5" customHeight="1" outlineLevel="2">
      <c r="A15" s="3" t="s">
        <v>20</v>
      </c>
      <c r="B15" s="9" t="s">
        <v>24</v>
      </c>
      <c r="C15" s="4">
        <v>1910</v>
      </c>
      <c r="D15" s="4">
        <v>101.7</v>
      </c>
      <c r="E15" s="4">
        <v>6.5</v>
      </c>
      <c r="F15" s="4" t="s">
        <v>7</v>
      </c>
      <c r="G15" s="4">
        <v>278</v>
      </c>
      <c r="H15" s="4">
        <v>72.7</v>
      </c>
      <c r="I15" s="4"/>
      <c r="J15" s="4">
        <v>73</v>
      </c>
      <c r="K15" s="8" t="s">
        <v>35</v>
      </c>
    </row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</sheetData>
  <sheetProtection/>
  <mergeCells count="5">
    <mergeCell ref="A10:C10"/>
    <mergeCell ref="A7:C7"/>
    <mergeCell ref="A1:B1"/>
    <mergeCell ref="A4:C4"/>
    <mergeCell ref="A2:K2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r:id="rId3"/>
  <headerFooter alignWithMargins="0">
    <oddHeader>&amp;L附件6-1</oddHeader>
    <oddFooter>&amp;C第 &amp;P 页，共 &amp;N 页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H14"/>
  <sheetViews>
    <sheetView tabSelected="1" zoomScale="80" zoomScaleNormal="80" workbookViewId="0" topLeftCell="A1">
      <selection activeCell="C8" sqref="C8"/>
    </sheetView>
  </sheetViews>
  <sheetFormatPr defaultColWidth="14.875" defaultRowHeight="14.25"/>
  <cols>
    <col min="1" max="1" width="4.50390625" style="37" customWidth="1"/>
    <col min="2" max="2" width="14.50390625" style="38" customWidth="1"/>
    <col min="3" max="3" width="7.375" style="39" customWidth="1"/>
    <col min="4" max="4" width="8.50390625" style="39" customWidth="1"/>
    <col min="5" max="5" width="5.75390625" style="40" customWidth="1"/>
    <col min="6" max="6" width="8.50390625" style="40" customWidth="1"/>
    <col min="7" max="7" width="10.875" style="40" bestFit="1" customWidth="1"/>
    <col min="8" max="8" width="8.75390625" style="40" customWidth="1"/>
    <col min="9" max="9" width="8.00390625" style="40" customWidth="1"/>
    <col min="10" max="10" width="15.25390625" style="40" customWidth="1"/>
    <col min="11" max="11" width="7.50390625" style="40" bestFit="1" customWidth="1"/>
    <col min="12" max="12" width="6.75390625" style="40" customWidth="1"/>
    <col min="13" max="13" width="7.625" style="40" customWidth="1"/>
    <col min="14" max="14" width="6.625" style="40" customWidth="1"/>
    <col min="15" max="15" width="12.00390625" style="41" customWidth="1"/>
    <col min="16" max="16" width="6.125" style="41" hidden="1" customWidth="1"/>
    <col min="17" max="18" width="6.875" style="39" customWidth="1"/>
    <col min="19" max="19" width="18.00390625" style="39" customWidth="1"/>
    <col min="20" max="21" width="7.375" style="42" customWidth="1"/>
    <col min="22" max="22" width="8.875" style="42" customWidth="1"/>
    <col min="23" max="23" width="8.375" style="39" customWidth="1"/>
    <col min="24" max="185" width="19.00390625" style="40" customWidth="1"/>
    <col min="186" max="186" width="4.875" style="40" customWidth="1"/>
    <col min="187" max="187" width="8.125" style="40" customWidth="1"/>
    <col min="188" max="188" width="7.375" style="40" customWidth="1"/>
    <col min="189" max="189" width="8.50390625" style="40" customWidth="1"/>
    <col min="190" max="190" width="0" style="40" hidden="1" customWidth="1"/>
    <col min="191" max="191" width="5.75390625" style="40" customWidth="1"/>
    <col min="192" max="192" width="8.50390625" style="40" customWidth="1"/>
    <col min="193" max="193" width="0" style="40" hidden="1" customWidth="1"/>
    <col min="194" max="194" width="8.50390625" style="40" customWidth="1"/>
    <col min="195" max="195" width="8.75390625" style="40" customWidth="1"/>
    <col min="196" max="196" width="8.00390625" style="40" customWidth="1"/>
    <col min="197" max="197" width="4.375" style="40" customWidth="1"/>
    <col min="198" max="198" width="5.75390625" style="40" customWidth="1"/>
    <col min="199" max="199" width="7.625" style="40" customWidth="1"/>
    <col min="200" max="200" width="5.00390625" style="40" customWidth="1"/>
    <col min="201" max="201" width="6.75390625" style="40" customWidth="1"/>
    <col min="202" max="202" width="3.875" style="40" customWidth="1"/>
    <col min="203" max="203" width="6.50390625" style="40" customWidth="1"/>
    <col min="204" max="204" width="6.625" style="40" customWidth="1"/>
    <col min="205" max="205" width="4.375" style="40" customWidth="1"/>
    <col min="206" max="206" width="5.875" style="40" customWidth="1"/>
    <col min="207" max="208" width="6.00390625" style="40" customWidth="1"/>
    <col min="209" max="209" width="6.25390625" style="40" customWidth="1"/>
    <col min="210" max="211" width="11.375" style="40" customWidth="1"/>
    <col min="212" max="212" width="11.75390625" style="40" customWidth="1"/>
    <col min="213" max="213" width="8.50390625" style="40" customWidth="1"/>
    <col min="214" max="214" width="8.875" style="40" customWidth="1"/>
    <col min="215" max="215" width="8.00390625" style="40" customWidth="1"/>
    <col min="216" max="216" width="15.375" style="40" customWidth="1"/>
    <col min="217" max="16384" width="14.875" style="40" customWidth="1"/>
  </cols>
  <sheetData>
    <row r="1" spans="1:23" s="11" customFormat="1" ht="25.5">
      <c r="A1" s="51" t="s">
        <v>43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</row>
    <row r="2" spans="2:23" s="12" customFormat="1" ht="20.25" customHeight="1">
      <c r="B2" s="13"/>
      <c r="C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4"/>
      <c r="R2" s="14"/>
      <c r="S2" s="14"/>
      <c r="T2" s="14"/>
      <c r="U2" s="14"/>
      <c r="V2" s="14"/>
      <c r="W2" s="15"/>
    </row>
    <row r="3" spans="1:23" s="11" customFormat="1" ht="21" customHeight="1">
      <c r="A3" s="52" t="s">
        <v>44</v>
      </c>
      <c r="B3" s="53" t="s">
        <v>45</v>
      </c>
      <c r="C3" s="49" t="s">
        <v>46</v>
      </c>
      <c r="D3" s="49"/>
      <c r="E3" s="49" t="s">
        <v>47</v>
      </c>
      <c r="F3" s="49" t="s">
        <v>48</v>
      </c>
      <c r="G3" s="49" t="s">
        <v>49</v>
      </c>
      <c r="H3" s="49" t="s">
        <v>50</v>
      </c>
      <c r="I3" s="49" t="s">
        <v>51</v>
      </c>
      <c r="J3" s="49" t="s">
        <v>52</v>
      </c>
      <c r="K3" s="49"/>
      <c r="L3" s="49"/>
      <c r="M3" s="49"/>
      <c r="N3" s="49"/>
      <c r="O3" s="49"/>
      <c r="P3" s="49"/>
      <c r="Q3" s="49" t="s">
        <v>53</v>
      </c>
      <c r="R3" s="49" t="s">
        <v>54</v>
      </c>
      <c r="S3" s="49" t="s">
        <v>55</v>
      </c>
      <c r="T3" s="50" t="s">
        <v>56</v>
      </c>
      <c r="U3" s="50" t="s">
        <v>57</v>
      </c>
      <c r="V3" s="49" t="s">
        <v>58</v>
      </c>
      <c r="W3" s="58" t="s">
        <v>59</v>
      </c>
    </row>
    <row r="4" spans="1:23" s="11" customFormat="1" ht="12" customHeight="1">
      <c r="A4" s="52"/>
      <c r="B4" s="54"/>
      <c r="C4" s="49"/>
      <c r="D4" s="49"/>
      <c r="E4" s="49"/>
      <c r="F4" s="49"/>
      <c r="G4" s="49"/>
      <c r="H4" s="49"/>
      <c r="I4" s="49"/>
      <c r="J4" s="49" t="s">
        <v>60</v>
      </c>
      <c r="K4" s="49" t="s">
        <v>61</v>
      </c>
      <c r="L4" s="49"/>
      <c r="M4" s="49" t="s">
        <v>62</v>
      </c>
      <c r="N4" s="49"/>
      <c r="O4" s="49" t="s">
        <v>63</v>
      </c>
      <c r="P4" s="49" t="s">
        <v>64</v>
      </c>
      <c r="Q4" s="49"/>
      <c r="R4" s="49"/>
      <c r="S4" s="49"/>
      <c r="T4" s="50"/>
      <c r="U4" s="50"/>
      <c r="V4" s="49"/>
      <c r="W4" s="58"/>
    </row>
    <row r="5" spans="1:23" s="11" customFormat="1" ht="12" customHeight="1">
      <c r="A5" s="52"/>
      <c r="B5" s="54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50"/>
      <c r="U5" s="50"/>
      <c r="V5" s="49"/>
      <c r="W5" s="58"/>
    </row>
    <row r="6" spans="1:23" s="11" customFormat="1" ht="31.5" customHeight="1">
      <c r="A6" s="52"/>
      <c r="B6" s="55"/>
      <c r="C6" s="16" t="s">
        <v>65</v>
      </c>
      <c r="D6" s="16" t="s">
        <v>66</v>
      </c>
      <c r="E6" s="49"/>
      <c r="F6" s="49"/>
      <c r="G6" s="49"/>
      <c r="H6" s="49"/>
      <c r="I6" s="49"/>
      <c r="J6" s="49"/>
      <c r="K6" s="19" t="s">
        <v>67</v>
      </c>
      <c r="L6" s="16" t="s">
        <v>68</v>
      </c>
      <c r="M6" s="16" t="s">
        <v>67</v>
      </c>
      <c r="N6" s="19" t="s">
        <v>68</v>
      </c>
      <c r="O6" s="49"/>
      <c r="P6" s="49"/>
      <c r="Q6" s="49"/>
      <c r="R6" s="49"/>
      <c r="S6" s="49"/>
      <c r="T6" s="50"/>
      <c r="U6" s="50"/>
      <c r="V6" s="49"/>
      <c r="W6" s="58"/>
    </row>
    <row r="7" spans="1:23" s="24" customFormat="1" ht="28.5" customHeight="1">
      <c r="A7" s="56" t="s">
        <v>69</v>
      </c>
      <c r="B7" s="57"/>
      <c r="C7" s="57"/>
      <c r="D7" s="57"/>
      <c r="E7" s="21"/>
      <c r="F7" s="20"/>
      <c r="G7" s="20"/>
      <c r="H7" s="21"/>
      <c r="I7" s="22">
        <f>SUM(I8:I14)</f>
        <v>151.267</v>
      </c>
      <c r="J7" s="20"/>
      <c r="K7" s="22">
        <f>SUM(K8:K14)</f>
        <v>53895</v>
      </c>
      <c r="L7" s="22">
        <f>SUM(L8:L14)</f>
        <v>0</v>
      </c>
      <c r="M7" s="22">
        <f>SUM(M8:M14)</f>
        <v>51242</v>
      </c>
      <c r="N7" s="22">
        <f>SUM(N8:N14)</f>
        <v>0</v>
      </c>
      <c r="O7" s="22">
        <f>SUM(O8:O14)</f>
        <v>137300</v>
      </c>
      <c r="P7" s="21"/>
      <c r="Q7" s="23">
        <f>SUM(Q8:Q14)</f>
        <v>3500</v>
      </c>
      <c r="R7" s="23">
        <f>SUM(R8:R14)</f>
        <v>2190</v>
      </c>
      <c r="S7" s="23"/>
      <c r="T7" s="23">
        <f>SUM(T8:T14)</f>
        <v>1235</v>
      </c>
      <c r="U7" s="23">
        <f>SUM(U8:U14)</f>
        <v>0</v>
      </c>
      <c r="V7" s="23">
        <f>SUM(V8:V14)</f>
        <v>1209</v>
      </c>
      <c r="W7" s="18"/>
    </row>
    <row r="8" spans="1:23" s="24" customFormat="1" ht="24" customHeight="1">
      <c r="A8" s="25">
        <v>1</v>
      </c>
      <c r="B8" s="16" t="s">
        <v>70</v>
      </c>
      <c r="C8" s="16" t="s">
        <v>71</v>
      </c>
      <c r="D8" s="16">
        <v>441424</v>
      </c>
      <c r="E8" s="16" t="s">
        <v>18</v>
      </c>
      <c r="F8" s="16" t="s">
        <v>72</v>
      </c>
      <c r="G8" s="26">
        <v>18.8</v>
      </c>
      <c r="H8" s="27">
        <v>36.9</v>
      </c>
      <c r="I8" s="28">
        <f aca="true" t="shared" si="0" ref="I8:I14">H8-G8</f>
        <v>18.1</v>
      </c>
      <c r="J8" s="17" t="s">
        <v>73</v>
      </c>
      <c r="K8" s="19"/>
      <c r="L8" s="16"/>
      <c r="M8" s="16">
        <v>12617</v>
      </c>
      <c r="N8" s="19"/>
      <c r="O8" s="28"/>
      <c r="P8" s="29">
        <v>0.8</v>
      </c>
      <c r="Q8" s="23">
        <v>645</v>
      </c>
      <c r="R8" s="23">
        <v>645</v>
      </c>
      <c r="S8" s="30" t="s">
        <v>74</v>
      </c>
      <c r="T8" s="17">
        <v>252.34</v>
      </c>
      <c r="U8" s="17"/>
      <c r="V8" s="31">
        <v>226</v>
      </c>
      <c r="W8" s="32"/>
    </row>
    <row r="9" spans="1:23" s="24" customFormat="1" ht="24" customHeight="1">
      <c r="A9" s="25">
        <v>2</v>
      </c>
      <c r="B9" s="16" t="s">
        <v>75</v>
      </c>
      <c r="C9" s="28" t="s">
        <v>76</v>
      </c>
      <c r="D9" s="28">
        <v>441422</v>
      </c>
      <c r="E9" s="28" t="s">
        <v>77</v>
      </c>
      <c r="F9" s="28" t="s">
        <v>78</v>
      </c>
      <c r="G9" s="28">
        <v>0</v>
      </c>
      <c r="H9" s="28">
        <v>21</v>
      </c>
      <c r="I9" s="28">
        <f t="shared" si="0"/>
        <v>21</v>
      </c>
      <c r="J9" s="17" t="s">
        <v>73</v>
      </c>
      <c r="K9" s="28">
        <v>9985</v>
      </c>
      <c r="L9" s="28"/>
      <c r="M9" s="28">
        <v>6865</v>
      </c>
      <c r="N9" s="28"/>
      <c r="O9" s="28">
        <f>20*6865</f>
        <v>137300</v>
      </c>
      <c r="P9" s="33">
        <v>0.8</v>
      </c>
      <c r="Q9" s="23">
        <v>571</v>
      </c>
      <c r="R9" s="23">
        <v>571</v>
      </c>
      <c r="S9" s="30" t="s">
        <v>79</v>
      </c>
      <c r="T9" s="17">
        <v>201</v>
      </c>
      <c r="U9" s="17"/>
      <c r="V9" s="28">
        <v>201</v>
      </c>
      <c r="W9" s="32"/>
    </row>
    <row r="10" spans="1:216" s="34" customFormat="1" ht="24" customHeight="1">
      <c r="A10" s="25">
        <v>3</v>
      </c>
      <c r="B10" s="16" t="s">
        <v>80</v>
      </c>
      <c r="C10" s="28" t="s">
        <v>81</v>
      </c>
      <c r="D10" s="28">
        <v>441481</v>
      </c>
      <c r="E10" s="16" t="s">
        <v>82</v>
      </c>
      <c r="F10" s="16" t="s">
        <v>83</v>
      </c>
      <c r="G10" s="16">
        <v>0</v>
      </c>
      <c r="H10" s="16">
        <v>14.45</v>
      </c>
      <c r="I10" s="28">
        <f t="shared" si="0"/>
        <v>14.45</v>
      </c>
      <c r="J10" s="17" t="s">
        <v>73</v>
      </c>
      <c r="K10" s="28">
        <v>1410</v>
      </c>
      <c r="L10" s="28"/>
      <c r="M10" s="28">
        <v>1150</v>
      </c>
      <c r="N10" s="28"/>
      <c r="O10" s="28"/>
      <c r="P10" s="33"/>
      <c r="Q10" s="23">
        <v>167</v>
      </c>
      <c r="R10" s="23"/>
      <c r="S10" s="30" t="s">
        <v>84</v>
      </c>
      <c r="T10" s="17">
        <v>38.51</v>
      </c>
      <c r="U10" s="17"/>
      <c r="V10" s="28">
        <v>39</v>
      </c>
      <c r="W10" s="32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</row>
    <row r="11" spans="1:216" s="24" customFormat="1" ht="24" customHeight="1">
      <c r="A11" s="25">
        <v>4</v>
      </c>
      <c r="B11" s="16" t="s">
        <v>85</v>
      </c>
      <c r="C11" s="16" t="s">
        <v>86</v>
      </c>
      <c r="D11" s="16">
        <v>441426</v>
      </c>
      <c r="E11" s="16" t="s">
        <v>87</v>
      </c>
      <c r="F11" s="16" t="s">
        <v>88</v>
      </c>
      <c r="G11" s="19">
        <v>0</v>
      </c>
      <c r="H11" s="19">
        <v>34.797</v>
      </c>
      <c r="I11" s="28">
        <f t="shared" si="0"/>
        <v>34.797</v>
      </c>
      <c r="J11" s="17" t="s">
        <v>73</v>
      </c>
      <c r="K11" s="35">
        <v>23270</v>
      </c>
      <c r="L11" s="35"/>
      <c r="M11" s="35"/>
      <c r="N11" s="35"/>
      <c r="O11" s="28"/>
      <c r="P11" s="29">
        <v>0.8</v>
      </c>
      <c r="Q11" s="23">
        <v>520</v>
      </c>
      <c r="R11" s="23"/>
      <c r="S11" s="30" t="s">
        <v>89</v>
      </c>
      <c r="T11" s="17">
        <v>182</v>
      </c>
      <c r="U11" s="17"/>
      <c r="V11" s="31">
        <v>182</v>
      </c>
      <c r="W11" s="36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  <c r="GO11" s="34"/>
      <c r="GP11" s="34"/>
      <c r="GQ11" s="34"/>
      <c r="GR11" s="34"/>
      <c r="GS11" s="34"/>
      <c r="GT11" s="34"/>
      <c r="GU11" s="34"/>
      <c r="GV11" s="34"/>
      <c r="GW11" s="34"/>
      <c r="GX11" s="34"/>
      <c r="GY11" s="34"/>
      <c r="GZ11" s="34"/>
      <c r="HA11" s="34"/>
      <c r="HB11" s="34"/>
      <c r="HC11" s="34"/>
      <c r="HD11" s="34"/>
      <c r="HE11" s="34"/>
      <c r="HF11" s="34"/>
      <c r="HG11" s="34"/>
      <c r="HH11" s="34"/>
    </row>
    <row r="12" spans="1:23" s="24" customFormat="1" ht="24" customHeight="1">
      <c r="A12" s="25">
        <v>5</v>
      </c>
      <c r="B12" s="16" t="s">
        <v>85</v>
      </c>
      <c r="C12" s="28" t="s">
        <v>86</v>
      </c>
      <c r="D12" s="16">
        <v>441426</v>
      </c>
      <c r="E12" s="28" t="s">
        <v>90</v>
      </c>
      <c r="F12" s="28" t="s">
        <v>91</v>
      </c>
      <c r="G12" s="28">
        <v>0</v>
      </c>
      <c r="H12" s="28">
        <v>20.505</v>
      </c>
      <c r="I12" s="28">
        <f t="shared" si="0"/>
        <v>20.505</v>
      </c>
      <c r="J12" s="17" t="s">
        <v>73</v>
      </c>
      <c r="K12" s="28">
        <v>13800</v>
      </c>
      <c r="L12" s="28"/>
      <c r="M12" s="28"/>
      <c r="N12" s="28"/>
      <c r="O12" s="28"/>
      <c r="P12" s="33"/>
      <c r="Q12" s="23">
        <v>345</v>
      </c>
      <c r="R12" s="23"/>
      <c r="S12" s="30" t="s">
        <v>92</v>
      </c>
      <c r="T12" s="17">
        <v>152</v>
      </c>
      <c r="U12" s="17"/>
      <c r="V12" s="28">
        <v>152</v>
      </c>
      <c r="W12" s="36"/>
    </row>
    <row r="13" spans="1:23" s="24" customFormat="1" ht="24" customHeight="1">
      <c r="A13" s="25">
        <v>6</v>
      </c>
      <c r="B13" s="16" t="s">
        <v>85</v>
      </c>
      <c r="C13" s="16" t="s">
        <v>86</v>
      </c>
      <c r="D13" s="16">
        <v>441426</v>
      </c>
      <c r="E13" s="16" t="s">
        <v>93</v>
      </c>
      <c r="F13" s="16" t="s">
        <v>94</v>
      </c>
      <c r="G13" s="16">
        <v>0</v>
      </c>
      <c r="H13" s="16">
        <v>13.415</v>
      </c>
      <c r="I13" s="28">
        <f t="shared" si="0"/>
        <v>13.415</v>
      </c>
      <c r="J13" s="17" t="s">
        <v>73</v>
      </c>
      <c r="K13" s="28">
        <v>620</v>
      </c>
      <c r="L13" s="28"/>
      <c r="M13" s="28">
        <v>3080</v>
      </c>
      <c r="N13" s="28"/>
      <c r="O13" s="28"/>
      <c r="P13" s="33"/>
      <c r="Q13" s="31">
        <v>278</v>
      </c>
      <c r="R13" s="31"/>
      <c r="S13" s="30" t="s">
        <v>95</v>
      </c>
      <c r="T13" s="17">
        <v>68.42</v>
      </c>
      <c r="U13" s="17"/>
      <c r="V13" s="28">
        <v>68</v>
      </c>
      <c r="W13" s="32"/>
    </row>
    <row r="14" spans="1:216" s="24" customFormat="1" ht="24" customHeight="1">
      <c r="A14" s="25">
        <v>7</v>
      </c>
      <c r="B14" s="16" t="s">
        <v>85</v>
      </c>
      <c r="C14" s="28" t="s">
        <v>96</v>
      </c>
      <c r="D14" s="16">
        <v>441427</v>
      </c>
      <c r="E14" s="28" t="s">
        <v>97</v>
      </c>
      <c r="F14" s="28" t="s">
        <v>98</v>
      </c>
      <c r="G14" s="22">
        <v>0</v>
      </c>
      <c r="H14" s="22">
        <v>29</v>
      </c>
      <c r="I14" s="28">
        <f t="shared" si="0"/>
        <v>29</v>
      </c>
      <c r="J14" s="17" t="s">
        <v>73</v>
      </c>
      <c r="K14" s="17">
        <v>4810</v>
      </c>
      <c r="L14" s="17"/>
      <c r="M14" s="17">
        <v>27530</v>
      </c>
      <c r="N14" s="17"/>
      <c r="O14" s="28"/>
      <c r="P14" s="29">
        <v>0.8</v>
      </c>
      <c r="Q14" s="31">
        <v>974</v>
      </c>
      <c r="R14" s="31">
        <v>974</v>
      </c>
      <c r="S14" s="30" t="s">
        <v>99</v>
      </c>
      <c r="T14" s="17">
        <v>341</v>
      </c>
      <c r="U14" s="17"/>
      <c r="V14" s="17">
        <v>341</v>
      </c>
      <c r="W14" s="32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  <c r="FS14" s="34"/>
      <c r="FT14" s="34"/>
      <c r="FU14" s="34"/>
      <c r="FV14" s="34"/>
      <c r="FW14" s="34"/>
      <c r="FX14" s="34"/>
      <c r="FY14" s="34"/>
      <c r="FZ14" s="34"/>
      <c r="GA14" s="34"/>
      <c r="GB14" s="34"/>
      <c r="GC14" s="34"/>
      <c r="GD14" s="34"/>
      <c r="GE14" s="34"/>
      <c r="GF14" s="34"/>
      <c r="GG14" s="34"/>
      <c r="GH14" s="34"/>
      <c r="GI14" s="34"/>
      <c r="GJ14" s="34"/>
      <c r="GK14" s="34"/>
      <c r="GL14" s="34"/>
      <c r="GM14" s="34"/>
      <c r="GN14" s="34"/>
      <c r="GO14" s="34"/>
      <c r="GP14" s="34"/>
      <c r="GQ14" s="34"/>
      <c r="GR14" s="34"/>
      <c r="GS14" s="34"/>
      <c r="GT14" s="34"/>
      <c r="GU14" s="34"/>
      <c r="GV14" s="34"/>
      <c r="GW14" s="34"/>
      <c r="GX14" s="34"/>
      <c r="GY14" s="34"/>
      <c r="GZ14" s="34"/>
      <c r="HA14" s="34"/>
      <c r="HB14" s="34"/>
      <c r="HC14" s="34"/>
      <c r="HD14" s="34"/>
      <c r="HE14" s="34"/>
      <c r="HF14" s="34"/>
      <c r="HG14" s="34"/>
      <c r="HH14" s="34"/>
    </row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</sheetData>
  <sheetProtection/>
  <mergeCells count="23">
    <mergeCell ref="A7:D7"/>
    <mergeCell ref="W3:W6"/>
    <mergeCell ref="J4:J6"/>
    <mergeCell ref="K4:L5"/>
    <mergeCell ref="M4:N5"/>
    <mergeCell ref="O4:O6"/>
    <mergeCell ref="P4:P6"/>
    <mergeCell ref="Q3:Q6"/>
    <mergeCell ref="R3:R6"/>
    <mergeCell ref="S3:S6"/>
    <mergeCell ref="A1:W1"/>
    <mergeCell ref="A3:A6"/>
    <mergeCell ref="B3:B6"/>
    <mergeCell ref="C3:D5"/>
    <mergeCell ref="E3:E6"/>
    <mergeCell ref="F3:F6"/>
    <mergeCell ref="G3:G6"/>
    <mergeCell ref="H3:H6"/>
    <mergeCell ref="I3:I6"/>
    <mergeCell ref="J3:P3"/>
    <mergeCell ref="T3:T6"/>
    <mergeCell ref="U3:U6"/>
    <mergeCell ref="V3:V6"/>
  </mergeCells>
  <printOptions/>
  <pageMargins left="0.7086614173228347" right="0.7086614173228347" top="0.5511811023622047" bottom="0.5511811023622047" header="0.31496062992125984" footer="0.31496062992125984"/>
  <pageSetup fitToHeight="0" fitToWidth="1" horizontalDpi="600" verticalDpi="600" orientation="landscape" paperSize="8" scale="62" r:id="rId3"/>
  <headerFooter>
    <oddHeader>&amp;L附件6-2</oddHeader>
    <oddFooter>&amp;C第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ibm009</dc:creator>
  <cp:keywords/>
  <dc:description/>
  <cp:lastModifiedBy>丘桂华</cp:lastModifiedBy>
  <cp:lastPrinted>2016-04-05T03:17:25Z</cp:lastPrinted>
  <dcterms:created xsi:type="dcterms:W3CDTF">2003-06-17T07:08:30Z</dcterms:created>
  <dcterms:modified xsi:type="dcterms:W3CDTF">2016-04-05T08:01:47Z</dcterms:modified>
  <cp:category/>
  <cp:version/>
  <cp:contentType/>
  <cp:contentStatus/>
</cp:coreProperties>
</file>